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comments4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6.xml" ContentType="application/vnd.openxmlformats-officedocument.spreadsheetml.worksheet+xml"/>
  <Override PartName="/xl/comments3.xml" ContentType="application/vnd.openxmlformats-officedocument.spreadsheetml.comment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2"/>
    <sheet name="Inputs" sheetId="2" state="visible" r:id="rId3"/>
    <sheet name="Summary" sheetId="3" state="visible" r:id="rId4"/>
    <sheet name="Cost detail" sheetId="4" state="visible" r:id="rId5"/>
    <sheet name="Scope and questions" sheetId="5" state="visible" r:id="rId6"/>
    <sheet name="Source ledger" sheetId="6" state="visible" r:id="rId7"/>
  </sheets>
  <definedNames>
    <definedName function="false" hidden="false" localSheetId="3" name="_xlnm.Print_Area" vbProcedure="false">'Cost detail'!$A$1:$D$24</definedName>
    <definedName function="false" hidden="false" localSheetId="1" name="_xlnm.Print_Area" vbProcedure="false">Inputs!$A$1:$D$22</definedName>
    <definedName function="false" hidden="false" localSheetId="0" name="_xlnm.Print_Area" vbProcedure="false">'Read me'!$A$1:$D$13</definedName>
    <definedName function="false" hidden="false" localSheetId="4" name="_xlnm.Print_Area" vbProcedure="false">'Scope and questions'!$A$1:$D$18</definedName>
    <definedName function="false" hidden="false" localSheetId="5" name="_xlnm.Print_Area" vbProcedure="false">'Source ledger'!$A$1:$D$49</definedName>
    <definedName function="false" hidden="false" localSheetId="5" name="_xlnm.Print_Titles" vbProcedure="false">'Source ledger'!$1:$4</definedName>
    <definedName function="false" hidden="true" localSheetId="5" name="_xlnm._FilterDatabase" vbProcedure="false">'Source ledger'!$A$4:$D$49</definedName>
    <definedName function="false" hidden="false" localSheetId="2" name="_xlnm.Print_Area" vbProcedure="false">Summary!$A$1:$D$24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5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</t>
        </r>
      </text>
    </comment>
    <comment ref="B7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</t>
        </r>
      </text>
    </comment>
    <comment ref="B9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</t>
        </r>
      </text>
    </comment>
    <comment ref="B11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2, “Conditions”</t>
        </r>
      </text>
    </comment>
    <comment ref="B13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“A2”</t>
        </r>
      </text>
    </comment>
    <comment ref="B15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2, “Conditions”</t>
        </r>
      </text>
    </comment>
    <comment ref="B17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2, “Conditions”</t>
        </r>
      </text>
    </comment>
    <comment ref="B19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2, “Conditions”</t>
        </r>
      </text>
    </comment>
    <comment ref="C5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1, “B1”</t>
        </r>
      </text>
    </comment>
    <comment ref="C7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1, “B1”</t>
        </r>
      </text>
    </comment>
    <comment ref="C9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1, “B1”</t>
        </r>
      </text>
    </comment>
    <comment ref="C11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2, “Conditions”</t>
        </r>
      </text>
    </comment>
    <comment ref="C13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1, “B2”</t>
        </r>
      </text>
    </comment>
    <comment ref="C15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2, “Conditions”</t>
        </r>
      </text>
    </comment>
    <comment ref="C17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2, “Conditions”</t>
        </r>
      </text>
    </comment>
    <comment ref="C19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2, “Conditions”</t>
        </r>
      </text>
    </comment>
    <comment ref="D5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</t>
        </r>
      </text>
    </comment>
    <comment ref="D7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</t>
        </r>
      </text>
    </comment>
    <comment ref="D9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</t>
        </r>
      </text>
    </comment>
    <comment ref="D11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2, “Conditions”</t>
        </r>
      </text>
    </comment>
    <comment ref="D13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“C2”</t>
        </r>
      </text>
    </comment>
    <comment ref="D15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2, “Conditions”</t>
        </r>
      </text>
    </comment>
    <comment ref="D17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2, “Conditions”</t>
        </r>
      </text>
    </comment>
    <comment ref="D19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2, “Conditions”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5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</t>
        </r>
      </text>
    </comment>
    <comment ref="B8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</t>
        </r>
      </text>
    </comment>
    <comment ref="B11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
Aster_quote_v1.pdf, p. 1, “A2”
Aster_quote_v1.pdf, p. 2, “Conditions”</t>
        </r>
      </text>
    </comment>
    <comment ref="B14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
Aster_quote_v1.pdf, p. 1, “A2”
Aster_quote_v1.pdf, p. 2, “Conditions”</t>
        </r>
      </text>
    </comment>
    <comment ref="B17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
Aster_quote_v1.pdf, p. 1, “A2”
Aster_quote_v1.pdf, p. 2, “Conditions”</t>
        </r>
      </text>
    </comment>
    <comment ref="B20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
Aster_quote_v1.pdf, p. 1, “A2”
Aster_quote_v1.pdf, p. 2, “Conditions”</t>
        </r>
      </text>
    </comment>
    <comment ref="C5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1, “B1”</t>
        </r>
      </text>
    </comment>
    <comment ref="C8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1, “B1”</t>
        </r>
      </text>
    </comment>
    <comment ref="C11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1, “B1”
Birch_quote_v1.pdf, p. 1, “B2”
Birch_quote_v1.pdf, p. 2, “Conditions”</t>
        </r>
      </text>
    </comment>
    <comment ref="C14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1, “B1”
Birch_quote_v1.pdf, p. 1, “B2”
Birch_quote_v1.pdf, p. 2, “Conditions”</t>
        </r>
      </text>
    </comment>
    <comment ref="C17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1, “B1”
Birch_quote_v1.pdf, p. 1, “B2”
Birch_quote_v1.pdf, p. 2, “Conditions”</t>
        </r>
      </text>
    </comment>
    <comment ref="C20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1, “B1”
Birch_quote_v1.pdf, p. 1, “B2”
Birch_quote_v1.pdf, p. 2, “Conditions”</t>
        </r>
      </text>
    </comment>
    <comment ref="D5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</t>
        </r>
      </text>
    </comment>
    <comment ref="D8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</t>
        </r>
      </text>
    </comment>
    <comment ref="D11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
Cedar_quote_v1.pdf, p. 1, “C2”
Cedar_quote_v1.pdf, p. 2, “Conditions”</t>
        </r>
      </text>
    </comment>
    <comment ref="D14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
Cedar_quote_v1.pdf, p. 1, “C2”
Cedar_quote_v1.pdf, p. 2, “Conditions”</t>
        </r>
      </text>
    </comment>
    <comment ref="D17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
Cedar_quote_v1.pdf, p. 1, “C2”
Cedar_quote_v1.pdf, p. 2, “Conditions”</t>
        </r>
      </text>
    </comment>
    <comment ref="D20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
Cedar_quote_v1.pdf, p. 1, “C2”
Cedar_quote_v1.pdf, p. 2, “Conditions”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5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
Aster_quote_v1.pdf, p. 2, “Conditions”</t>
        </r>
      </text>
    </comment>
    <comment ref="B7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
Aster_quote_v1.pdf, p. 2, “Conditions”</t>
        </r>
      </text>
    </comment>
    <comment ref="B9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
Aster_quote_v1.pdf, p. 2, “Conditions”</t>
        </r>
      </text>
    </comment>
    <comment ref="B11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“A2”</t>
        </r>
      </text>
    </comment>
    <comment ref="B13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“A2”
Aster_quote_v1.pdf, p. 2, “Conditions”</t>
        </r>
      </text>
    </comment>
    <comment ref="B15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“A2”
Aster_quote_v1.pdf, p. 2, “Conditions”</t>
        </r>
      </text>
    </comment>
    <comment ref="B17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2, “Conditions”</t>
        </r>
      </text>
    </comment>
    <comment ref="B19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2, “Conditions”</t>
        </r>
      </text>
    </comment>
    <comment ref="B21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2, “Conditions”</t>
        </r>
      </text>
    </comment>
    <comment ref="C5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1, “B1”
Birch_quote_v1.pdf, p. 2, “Conditions”</t>
        </r>
      </text>
    </comment>
    <comment ref="C7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1, “B1”
Birch_quote_v1.pdf, p. 2, “Conditions”</t>
        </r>
      </text>
    </comment>
    <comment ref="C9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1, “B1”
Birch_quote_v1.pdf, p. 2, “Conditions”</t>
        </r>
      </text>
    </comment>
    <comment ref="C11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1, “B2”</t>
        </r>
      </text>
    </comment>
    <comment ref="C13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1, “B2”
Birch_quote_v1.pdf, p. 2, “Conditions”</t>
        </r>
      </text>
    </comment>
    <comment ref="C15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1, “B2”
Birch_quote_v1.pdf, p. 2, “Conditions”</t>
        </r>
      </text>
    </comment>
    <comment ref="C17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2, “Conditions”</t>
        </r>
      </text>
    </comment>
    <comment ref="C19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2, “Conditions”</t>
        </r>
      </text>
    </comment>
    <comment ref="C21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Birch_quote_v1.pdf, p. 2, “Conditions”</t>
        </r>
      </text>
    </comment>
    <comment ref="D5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
Cedar_quote_v1.pdf, p. 2, “Conditions”</t>
        </r>
      </text>
    </comment>
    <comment ref="D7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
Cedar_quote_v1.pdf, p. 2, “Conditions”</t>
        </r>
      </text>
    </comment>
    <comment ref="D9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
Cedar_quote_v1.pdf, p. 2, “Conditions”</t>
        </r>
      </text>
    </comment>
    <comment ref="D11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“C2”</t>
        </r>
      </text>
    </comment>
    <comment ref="D13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“C2”
Cedar_quote_v1.pdf, p. 2, “Conditions”</t>
        </r>
      </text>
    </comment>
    <comment ref="D15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“C2”
Cedar_quote_v1.pdf, p. 2, “Conditions”</t>
        </r>
      </text>
    </comment>
    <comment ref="D17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2, “Conditions”</t>
        </r>
      </text>
    </comment>
    <comment ref="D19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2, “Conditions”</t>
        </r>
      </text>
    </comment>
    <comment ref="D21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2, “Conditions”</t>
        </r>
      </text>
    </comment>
  </commentList>
</comments>
</file>

<file path=xl/sharedStrings.xml><?xml version="1.0" encoding="utf-8"?>
<sst xmlns="http://schemas.openxmlformats.org/spreadsheetml/2006/main" count="358" uniqueCount="156">
  <si>
    <t xml:space="preserve">12-chair supplier comparison</t>
  </si>
  <si>
    <t xml:space="preserve">Direct selectable-text extraction from the six actual PDF pages. No OCR or external information.</t>
  </si>
  <si>
    <t xml:space="preserve">Order quantity (chairs)</t>
  </si>
  <si>
    <t xml:space="preserve">How to edit</t>
  </si>
  <si>
    <t xml:space="preserve">Change the yellow order quantity or yellow Inputs cells. Formula cells recalculate in Excel. Unknown is text, never a zero substitute.</t>
  </si>
  <si>
    <t xml:space="preserve">Scope safeguard</t>
  </si>
  <si>
    <t xml:space="preserve">No overall cheapest supplier is declared. Aster excludes assembly; Birch includes delivery and assembly for 12; Cedar leaves delivery, tax and assembly unresolved. See cited Scope sheet.</t>
  </si>
  <si>
    <t xml:space="preserve">Included versus allocated</t>
  </si>
  <si>
    <t xml:space="preserve">Birch has no separate delivery or assembly fee, but their embedded values are not separately priced. Its goods/package figures are not chairs-only allocations.</t>
  </si>
  <si>
    <t xml:space="preserve">Dates</t>
  </si>
  <si>
    <t xml:space="preserve">All timing is relative to order. No order date is supplied. A confirmed lead time is not a confirmed calendar arrival date.</t>
  </si>
  <si>
    <t xml:space="preserve">Quantity changes</t>
  </si>
  <si>
    <t xml:space="preserve">Pack count rounds up. Original delivery pricing is for the quoted shipment. Edits are scenarios, not revised offers. Birch assembly inclusion is confirmed only for 12 chairs.</t>
  </si>
  <si>
    <t xml:space="preserve">Unknown handling</t>
  </si>
  <si>
    <t xml:space="preserve">Unknown tax, delivery or assembly blocks full gross totals. Documented subtotal excludes unpriced assembly and cannot be used as an equivalent full-scope comparison.</t>
  </si>
  <si>
    <t xml:space="preserve">Traceability</t>
  </si>
  <si>
    <t xml:space="preserve">Prices and conditions have full filename/page/row citations. Formulas also have source comments. Source ledger retains every original PDF text line.</t>
  </si>
  <si>
    <t xml:space="preserve">Currency / rounding</t>
  </si>
  <si>
    <t xml:space="preserve">Money is EUR. Monetary formulas round to two decimals. Cedar tax is unknown. Zeros for Birch separate fees mean included, not zero embedded cost.</t>
  </si>
  <si>
    <t xml:space="preserve">Editable source inputs</t>
  </si>
  <si>
    <t xml:space="preserve">Yellow cells are editable. Citations describe the original source, not later edits. Money is EUR.</t>
  </si>
  <si>
    <t xml:space="preserve">Measure / term</t>
  </si>
  <si>
    <t xml:space="preserve">Aster</t>
  </si>
  <si>
    <t xml:space="preserve">Birch</t>
  </si>
  <si>
    <t xml:space="preserve">Cedar</t>
  </si>
  <si>
    <t xml:space="preserve">Chairs per sale unit</t>
  </si>
  <si>
    <t xml:space="preserve">Source / derived from</t>
  </si>
  <si>
    <t xml:space="preserve">Aster_quote_v1.pdf, p. 1, “A1”</t>
  </si>
  <si>
    <t xml:space="preserve">Birch_quote_v1.pdf, p. 1, “B1”</t>
  </si>
  <si>
    <t xml:space="preserve">Cedar_quote_v1.pdf, p. 1, “C1”</t>
  </si>
  <si>
    <t xml:space="preserve">Price per sale unit</t>
  </si>
  <si>
    <t xml:space="preserve">Price basis</t>
  </si>
  <si>
    <t xml:space="preserve">Net</t>
  </si>
  <si>
    <t xml:space="preserve">Gross</t>
  </si>
  <si>
    <t xml:space="preserve">Tax rate</t>
  </si>
  <si>
    <t xml:space="preserve">Unknown</t>
  </si>
  <si>
    <t xml:space="preserve">Aster_quote_v1.pdf, p. 2, “Conditions”</t>
  </si>
  <si>
    <t xml:space="preserve">Birch_quote_v1.pdf, p. 2, “Conditions”</t>
  </si>
  <si>
    <t xml:space="preserve">Cedar_quote_v1.pdf, p. 2, “Conditions”</t>
  </si>
  <si>
    <t xml:space="preserve">Delivery: separate net fee</t>
  </si>
  <si>
    <t xml:space="preserve">Aster_quote_v1.pdf, p. 1, “A2”</t>
  </si>
  <si>
    <t xml:space="preserve">Birch_quote_v1.pdf, p. 1, “B2”</t>
  </si>
  <si>
    <t xml:space="preserve">Cedar_quote_v1.pdf, p. 1, “C2”</t>
  </si>
  <si>
    <t xml:space="preserve">Assembly: separate net fee</t>
  </si>
  <si>
    <t xml:space="preserve">Lead time: business days</t>
  </si>
  <si>
    <t xml:space="preserve">Timing status</t>
  </si>
  <si>
    <t xml:space="preserve">Estimated; not guaranteed</t>
  </si>
  <si>
    <t xml:space="preserve">Confirmed in quote</t>
  </si>
  <si>
    <t xml:space="preserve">To be confirmed</t>
  </si>
  <si>
    <t xml:space="preserve">Fee interpretation</t>
  </si>
  <si>
    <t xml:space="preserve">Birch separate fees are included in B1; embedded allocations are unknown. Aster and Cedar assembly prices are unknown. Aster delivery is quoted net; Birch delivery has no separate charge.</t>
  </si>
  <si>
    <t xml:space="preserve">Order normalization and scope totals</t>
  </si>
  <si>
    <t xml:space="preserve">EUR. Documented subtotal = goods/package + separate delivery; full gross requires priced or included assembly.</t>
  </si>
  <si>
    <t xml:space="preserve">Sale units / packs ordered</t>
  </si>
  <si>
    <t xml:space="preserve">Chairs supplied (packs rounded)</t>
  </si>
  <si>
    <t xml:space="preserve">Documented subtotal — net</t>
  </si>
  <si>
    <t xml:space="preserve">Aster_quote_v1.pdf, p. 1, “A1”
Aster_quote_v1.pdf, p. 1, “A2”
Aster_quote_v1.pdf, p. 2, “Conditions”</t>
  </si>
  <si>
    <t xml:space="preserve">Birch_quote_v1.pdf, p. 1, “B1”
Birch_quote_v1.pdf, p. 1, “B2”
Birch_quote_v1.pdf, p. 2, “Conditions”</t>
  </si>
  <si>
    <t xml:space="preserve">Cedar_quote_v1.pdf, p. 1, “C1”
Cedar_quote_v1.pdf, p. 1, “C2”
Cedar_quote_v1.pdf, p. 2, “Conditions”</t>
  </si>
  <si>
    <t xml:space="preserve">Documented subtotal — tax</t>
  </si>
  <si>
    <t xml:space="preserve">Documented subtotal — gross</t>
  </si>
  <si>
    <t xml:space="preserve">Complete delivered + assembled — gross</t>
  </si>
  <si>
    <t xml:space="preserve">Scope warning</t>
  </si>
  <si>
    <t xml:space="preserve">Aster subtotal excludes unpriced assembly. Birch package includes delivery/assembly but their embedded allocations are unknown. Cedar goods-only net appears in Cost detail; its delivery-inclusive subtotal is unknown.</t>
  </si>
  <si>
    <t xml:space="preserve">Cost detail — net / tax / gross</t>
  </si>
  <si>
    <t xml:space="preserve">EUR. Birch goods/package includes embedded services: the package cannot be decomposed into chairs-only and service prices.</t>
  </si>
  <si>
    <t xml:space="preserve">Goods / package — net</t>
  </si>
  <si>
    <t xml:space="preserve">Aster_quote_v1.pdf, p. 1, “A1”
Aster_quote_v1.pdf, p. 2, “Conditions”</t>
  </si>
  <si>
    <t xml:space="preserve">Birch_quote_v1.pdf, p. 1, “B1”
Birch_quote_v1.pdf, p. 2, “Conditions”</t>
  </si>
  <si>
    <t xml:space="preserve">Cedar_quote_v1.pdf, p. 1, “C1”
Cedar_quote_v1.pdf, p. 2, “Conditions”</t>
  </si>
  <si>
    <t xml:space="preserve">Goods / package — tax</t>
  </si>
  <si>
    <t xml:space="preserve">Goods / package — gross</t>
  </si>
  <si>
    <t xml:space="preserve">Delivery — separate net fee</t>
  </si>
  <si>
    <t xml:space="preserve">Delivery — tax on separate fee</t>
  </si>
  <si>
    <t xml:space="preserve">Aster_quote_v1.pdf, p. 1, “A2”
Aster_quote_v1.pdf, p. 2, “Conditions”</t>
  </si>
  <si>
    <t xml:space="preserve">Birch_quote_v1.pdf, p. 1, “B2”
Birch_quote_v1.pdf, p. 2, “Conditions”</t>
  </si>
  <si>
    <t xml:space="preserve">Cedar_quote_v1.pdf, p. 1, “C2”
Cedar_quote_v1.pdf, p. 2, “Conditions”</t>
  </si>
  <si>
    <t xml:space="preserve">Delivery — separate gross fee</t>
  </si>
  <si>
    <t xml:space="preserve">Assembly — separate net fee</t>
  </si>
  <si>
    <t xml:space="preserve">Assembly — tax on separate fee</t>
  </si>
  <si>
    <t xml:space="preserve">Assembly — separate gross fee</t>
  </si>
  <si>
    <t xml:space="preserve">Unknown ≠ zero</t>
  </si>
  <si>
    <t xml:space="preserve">Birch separate delivery/assembly fees have no add-on charge; embedded net/tax/gross allocations remain unknown. Outside 12 chairs, assembly scope needs reconfirmation.</t>
  </si>
  <si>
    <t xml:space="preserve">Scope, timing and missing questions</t>
  </si>
  <si>
    <t xml:space="preserve">No order date is provided; none of the PDFs establishes a calendar arrival date.</t>
  </si>
  <si>
    <t xml:space="preserve">Delivery scope</t>
  </si>
  <si>
    <t xml:space="preserve">1 shipment; EUR 90 excluding tax.</t>
  </si>
  <si>
    <t xml:space="preserve">Included in B1; EUR 0 separate fee.</t>
  </si>
  <si>
    <t xml:space="preserve">Price pending; unknown; outside C1.</t>
  </si>
  <si>
    <t xml:space="preserve">Delivery timing</t>
  </si>
  <si>
    <t xml:space="preserve">Estimated 10 business days after order; not guaranteed.</t>
  </si>
  <si>
    <t xml:space="preserve">7 business days after order, confirmed in this quote.</t>
  </si>
  <si>
    <t xml:space="preserve">Delivery date: to be confirmed.</t>
  </si>
  <si>
    <t xml:space="preserve">Assembly scope</t>
  </si>
  <si>
    <t xml:space="preserve">Not included; no assembly price quoted.</t>
  </si>
  <si>
    <t xml:space="preserve">Included for all 12 chairs.</t>
  </si>
  <si>
    <t xml:space="preserve">Not stated.</t>
  </si>
  <si>
    <t xml:space="preserve">Tax treatment</t>
  </si>
  <si>
    <t xml:space="preserve">20% on chairs and delivery.</t>
  </si>
  <si>
    <t xml:space="preserve">20% included in quoted amount.</t>
  </si>
  <si>
    <t xml:space="preserve">Not stated; do not assume a rate.</t>
  </si>
  <si>
    <t xml:space="preserve">Conditional recommendation</t>
  </si>
  <si>
    <t xml:space="preserve">Provisionally choose Birch for 12 delivered-and-assembled chairs if the chair specification and site/service requirements match. This is a completeness and timing decision, not an overall cheapest claim.</t>
  </si>
  <si>
    <t xml:space="preserve">Birch questions</t>
  </si>
  <si>
    <t xml:space="preserve">Confirm chair specification, delivery/assembly coverage at the destination, no extra site charges, order acceptance date and remedies for missing the confirmed lead time.</t>
  </si>
  <si>
    <t xml:space="preserve">Aster questions</t>
  </si>
  <si>
    <t xml:space="preserve">Obtain assembly net price and tax; align delivery service/location with Birch; request committed timing. Recompare only on complete equivalent scope.</t>
  </si>
  <si>
    <t xml:space="preserve">Cedar questions</t>
  </si>
  <si>
    <t xml:space="preserve">Obtain delivery fee, tax treatment/rate by item, assembly inclusion/price/tax and committed timing; request a revised complete gross offer.</t>
  </si>
  <si>
    <t xml:space="preserve">Common missing terms</t>
  </si>
  <si>
    <t xml:space="preserve">Confirm equivalent model/specification, availability, validity, payment terms, warranty/returns and access requirements. None is stated in the supplied PDFs.</t>
  </si>
  <si>
    <t xml:space="preserve">Original-terms source ledger</t>
  </si>
  <si>
    <t xml:space="preserve">Every extracted line is retained verbatim, including metadata and headings. Sources are synthetic.</t>
  </si>
  <si>
    <t xml:space="preserve">Document filename</t>
  </si>
  <si>
    <t xml:space="preserve">Page</t>
  </si>
  <si>
    <t xml:space="preserve">Quoted row ID / heading</t>
  </si>
  <si>
    <t xml:space="preserve">Original source text</t>
  </si>
  <si>
    <t xml:space="preserve">Aster_quote_v1.pdf</t>
  </si>
  <si>
    <t xml:space="preserve">Metadata / heading</t>
  </si>
  <si>
    <t xml:space="preserve">Aster office chair quotation</t>
  </si>
  <si>
    <t xml:space="preserve">SYNTHETIC EDITORIAL TEST - NOT A REAL OFFER</t>
  </si>
  <si>
    <t xml:space="preserve">Document: Aster_quote_v1 | Date: 2026-11-01</t>
  </si>
  <si>
    <t xml:space="preserve">Quoted lines</t>
  </si>
  <si>
    <t xml:space="preserve">A1</t>
  </si>
  <si>
    <t xml:space="preserve">A1 | Chairs | 12 units | EUR 85 per unit | EUR 1020 excluding tax</t>
  </si>
  <si>
    <t xml:space="preserve">A2</t>
  </si>
  <si>
    <t xml:space="preserve">A2 | Delivery | 1 shipment | EUR 90 | EUR 90 excluding tax</t>
  </si>
  <si>
    <t xml:space="preserve">Aster_quote_v1 | Page 1 of 2</t>
  </si>
  <si>
    <t xml:space="preserve">Conditions</t>
  </si>
  <si>
    <t xml:space="preserve">Tax rate: 20% on chairs and delivery.</t>
  </si>
  <si>
    <t xml:space="preserve">Delivery: estimated 10 business days after order; not guaranteed.</t>
  </si>
  <si>
    <t xml:space="preserve">Assembly is not included. No assembly price is quoted.</t>
  </si>
  <si>
    <t xml:space="preserve">Aster_quote_v1 | Page 2 of 2</t>
  </si>
  <si>
    <t xml:space="preserve">Birch_quote_v1.pdf</t>
  </si>
  <si>
    <t xml:space="preserve">Birch office chair quotation</t>
  </si>
  <si>
    <t xml:space="preserve">Document: Birch_quote_v1 | Date: 2026-11-02</t>
  </si>
  <si>
    <t xml:space="preserve">B1</t>
  </si>
  <si>
    <t xml:space="preserve">B1 | Chairs | 3 packs of 4 | EUR 360 per pack | EUR 1080 including tax</t>
  </si>
  <si>
    <t xml:space="preserve">B2</t>
  </si>
  <si>
    <t xml:space="preserve">B2 | Delivery | included | EUR 0 | included in line B1</t>
  </si>
  <si>
    <t xml:space="preserve">Birch_quote_v1 | Page 1 of 2</t>
  </si>
  <si>
    <t xml:space="preserve">Tax rate included in the quoted amount: 20%.</t>
  </si>
  <si>
    <t xml:space="preserve">Delivery: 7 business days after order, confirmed in this quote.</t>
  </si>
  <si>
    <t xml:space="preserve">Assembly is included for all 12 chairs.</t>
  </si>
  <si>
    <t xml:space="preserve">Birch_quote_v1 | Page 2 of 2</t>
  </si>
  <si>
    <t xml:space="preserve">Cedar_quote_v1.pdf</t>
  </si>
  <si>
    <t xml:space="preserve">Cedar office chair quotation</t>
  </si>
  <si>
    <t xml:space="preserve">Document: Cedar_quote_v1 | Date: 2026-11-03</t>
  </si>
  <si>
    <t xml:space="preserve">C1</t>
  </si>
  <si>
    <t xml:space="preserve">C1 | Chairs | 12 units | EUR 78 per unit | EUR 936 excluding tax</t>
  </si>
  <si>
    <t xml:space="preserve">C2</t>
  </si>
  <si>
    <t xml:space="preserve">C2 | Delivery | price pending | unknown | not included in line C1</t>
  </si>
  <si>
    <t xml:space="preserve">Cedar_quote_v1 | Page 1 of 2</t>
  </si>
  <si>
    <t xml:space="preserve">Tax treatment: not stated. Do not assume a tax rate.</t>
  </si>
  <si>
    <t xml:space="preserve">Assembly: not stated.</t>
  </si>
  <si>
    <t xml:space="preserve">Cedar_quote_v1 | Page 2 of 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</si>
</sst>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0"/>
    <numFmt numFmtId="167" formatCode="#,##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Calibri"/>
      <family val="0"/>
      <charset val="1"/>
    </font>
    <font>
      <b val="true"/>
      <sz val="10"/>
      <color rgb="FF17365D"/>
      <name val="Calibri"/>
      <family val="0"/>
      <charset val="1"/>
    </font>
    <font>
      <sz val="10"/>
      <color rgb="FF17365D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DCEEF3"/>
        <bgColor rgb="FFCCFFFF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DCEEF3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17365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E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65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31"/>
    <col collapsed="false" customWidth="true" hidden="false" outlineLevel="0" max="4" min="2" style="1" width="35"/>
  </cols>
  <sheetData>
    <row r="1" customFormat="false" ht="30" hidden="false" customHeight="true" outlineLevel="0" collapsed="false">
      <c r="A1" s="2" t="s">
        <v>0</v>
      </c>
      <c r="B1" s="2"/>
      <c r="C1" s="2"/>
      <c r="D1" s="2"/>
    </row>
    <row r="2" customFormat="false" ht="31.5" hidden="false" customHeight="true" outlineLevel="0" collapsed="false">
      <c r="A2" s="3" t="s">
        <v>1</v>
      </c>
      <c r="B2" s="3"/>
      <c r="C2" s="3"/>
      <c r="D2" s="3"/>
    </row>
    <row r="3" customFormat="false" ht="15" hidden="false" customHeight="true" outlineLevel="0" collapsed="false">
      <c r="A3" s="4"/>
      <c r="B3" s="5"/>
      <c r="C3" s="5"/>
      <c r="D3" s="5"/>
    </row>
    <row r="4" customFormat="false" ht="15" hidden="false" customHeight="true" outlineLevel="0" collapsed="false">
      <c r="A4" s="6" t="s">
        <v>2</v>
      </c>
      <c r="B4" s="7" t="n">
        <v>12</v>
      </c>
      <c r="C4" s="6"/>
      <c r="D4" s="6"/>
    </row>
    <row r="5" customFormat="false" ht="15" hidden="false" customHeight="true" outlineLevel="0" collapsed="false">
      <c r="A5" s="4"/>
      <c r="B5" s="5"/>
      <c r="C5" s="5"/>
      <c r="D5" s="5"/>
    </row>
    <row r="6" customFormat="false" ht="42" hidden="false" customHeight="true" outlineLevel="0" collapsed="false">
      <c r="A6" s="4" t="s">
        <v>3</v>
      </c>
      <c r="B6" s="8" t="s">
        <v>4</v>
      </c>
      <c r="C6" s="8"/>
      <c r="D6" s="8"/>
    </row>
    <row r="7" customFormat="false" ht="42" hidden="false" customHeight="true" outlineLevel="0" collapsed="false">
      <c r="A7" s="4" t="s">
        <v>5</v>
      </c>
      <c r="B7" s="8" t="s">
        <v>6</v>
      </c>
      <c r="C7" s="8"/>
      <c r="D7" s="8"/>
    </row>
    <row r="8" customFormat="false" ht="42" hidden="false" customHeight="true" outlineLevel="0" collapsed="false">
      <c r="A8" s="4" t="s">
        <v>7</v>
      </c>
      <c r="B8" s="8" t="s">
        <v>8</v>
      </c>
      <c r="C8" s="8"/>
      <c r="D8" s="8"/>
    </row>
    <row r="9" customFormat="false" ht="42" hidden="false" customHeight="true" outlineLevel="0" collapsed="false">
      <c r="A9" s="4" t="s">
        <v>9</v>
      </c>
      <c r="B9" s="8" t="s">
        <v>10</v>
      </c>
      <c r="C9" s="8"/>
      <c r="D9" s="8"/>
    </row>
    <row r="10" customFormat="false" ht="42" hidden="false" customHeight="true" outlineLevel="0" collapsed="false">
      <c r="A10" s="4" t="s">
        <v>11</v>
      </c>
      <c r="B10" s="8" t="s">
        <v>12</v>
      </c>
      <c r="C10" s="8"/>
      <c r="D10" s="8"/>
    </row>
    <row r="11" customFormat="false" ht="42" hidden="false" customHeight="true" outlineLevel="0" collapsed="false">
      <c r="A11" s="4" t="s">
        <v>13</v>
      </c>
      <c r="B11" s="8" t="s">
        <v>14</v>
      </c>
      <c r="C11" s="8"/>
      <c r="D11" s="8"/>
    </row>
    <row r="12" customFormat="false" ht="42" hidden="false" customHeight="true" outlineLevel="0" collapsed="false">
      <c r="A12" s="4" t="s">
        <v>15</v>
      </c>
      <c r="B12" s="8" t="s">
        <v>16</v>
      </c>
      <c r="C12" s="8"/>
      <c r="D12" s="8"/>
    </row>
    <row r="13" customFormat="false" ht="42" hidden="false" customHeight="true" outlineLevel="0" collapsed="false">
      <c r="A13" s="4" t="s">
        <v>17</v>
      </c>
      <c r="B13" s="8" t="s">
        <v>18</v>
      </c>
      <c r="C13" s="8"/>
      <c r="D13" s="8"/>
    </row>
  </sheetData>
  <mergeCells count="10">
    <mergeCell ref="A1:D1"/>
    <mergeCell ref="A2:D2"/>
    <mergeCell ref="B6:D6"/>
    <mergeCell ref="B7:D7"/>
    <mergeCell ref="B8:D8"/>
    <mergeCell ref="B9:D9"/>
    <mergeCell ref="B10:D10"/>
    <mergeCell ref="B11:D11"/>
    <mergeCell ref="B12:D12"/>
    <mergeCell ref="B13:D13"/>
  </mergeCells>
  <dataValidations count="1">
    <dataValidation allowBlank="false" errorStyle="stop" operator="greaterThan" showDropDown="false" showErrorMessage="true" showInputMessage="false" sqref="B4" type="whole">
      <formula1>0</formula1>
      <formula2>0</formula2>
    </dataValidation>
  </dataValidations>
  <printOptions headings="false" gridLines="false" gridLinesSet="true" horizontalCentered="false" verticalCentered="false"/>
  <pageMargins left="0.25" right="0.25" top="0.35" bottom="0.352083333333333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&amp;CSYNTHETIC — NOT A REAL OFFER | &amp;A |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31"/>
    <col collapsed="false" customWidth="true" hidden="false" outlineLevel="0" max="4" min="2" style="1" width="35"/>
  </cols>
  <sheetData>
    <row r="1" customFormat="false" ht="30" hidden="false" customHeight="true" outlineLevel="0" collapsed="false">
      <c r="A1" s="2" t="s">
        <v>19</v>
      </c>
      <c r="B1" s="2"/>
      <c r="C1" s="2"/>
      <c r="D1" s="2"/>
    </row>
    <row r="2" customFormat="false" ht="31.5" hidden="false" customHeight="true" outlineLevel="0" collapsed="false">
      <c r="A2" s="3" t="s">
        <v>20</v>
      </c>
      <c r="B2" s="3"/>
      <c r="C2" s="3"/>
      <c r="D2" s="3"/>
    </row>
    <row r="3" customFormat="false" ht="15" hidden="false" customHeight="true" outlineLevel="0" collapsed="false">
      <c r="A3" s="4"/>
      <c r="B3" s="5"/>
      <c r="C3" s="5"/>
      <c r="D3" s="5"/>
    </row>
    <row r="4" customFormat="false" ht="15" hidden="false" customHeight="true" outlineLevel="0" collapsed="false">
      <c r="A4" s="6" t="s">
        <v>21</v>
      </c>
      <c r="B4" s="6" t="s">
        <v>22</v>
      </c>
      <c r="C4" s="6" t="s">
        <v>23</v>
      </c>
      <c r="D4" s="6" t="s">
        <v>24</v>
      </c>
    </row>
    <row r="5" customFormat="false" ht="24" hidden="false" customHeight="true" outlineLevel="0" collapsed="false">
      <c r="A5" s="4" t="s">
        <v>25</v>
      </c>
      <c r="B5" s="9" t="n">
        <v>1</v>
      </c>
      <c r="C5" s="9" t="n">
        <v>4</v>
      </c>
      <c r="D5" s="9" t="n">
        <v>1</v>
      </c>
    </row>
    <row r="6" customFormat="false" ht="24.75" hidden="false" customHeight="true" outlineLevel="0" collapsed="false">
      <c r="A6" s="4" t="s">
        <v>26</v>
      </c>
      <c r="B6" s="5" t="s">
        <v>27</v>
      </c>
      <c r="C6" s="5" t="s">
        <v>28</v>
      </c>
      <c r="D6" s="5" t="s">
        <v>29</v>
      </c>
    </row>
    <row r="7" customFormat="false" ht="24" hidden="false" customHeight="true" outlineLevel="0" collapsed="false">
      <c r="A7" s="4" t="s">
        <v>30</v>
      </c>
      <c r="B7" s="9" t="n">
        <v>85</v>
      </c>
      <c r="C7" s="9" t="n">
        <v>360</v>
      </c>
      <c r="D7" s="9" t="n">
        <v>78</v>
      </c>
    </row>
    <row r="8" customFormat="false" ht="24.75" hidden="false" customHeight="true" outlineLevel="0" collapsed="false">
      <c r="A8" s="4" t="s">
        <v>26</v>
      </c>
      <c r="B8" s="5" t="s">
        <v>27</v>
      </c>
      <c r="C8" s="5" t="s">
        <v>28</v>
      </c>
      <c r="D8" s="5" t="s">
        <v>29</v>
      </c>
    </row>
    <row r="9" customFormat="false" ht="24" hidden="false" customHeight="true" outlineLevel="0" collapsed="false">
      <c r="A9" s="4" t="s">
        <v>31</v>
      </c>
      <c r="B9" s="9" t="s">
        <v>32</v>
      </c>
      <c r="C9" s="9" t="s">
        <v>33</v>
      </c>
      <c r="D9" s="9" t="s">
        <v>32</v>
      </c>
    </row>
    <row r="10" customFormat="false" ht="24.75" hidden="false" customHeight="true" outlineLevel="0" collapsed="false">
      <c r="A10" s="4" t="s">
        <v>26</v>
      </c>
      <c r="B10" s="5" t="s">
        <v>27</v>
      </c>
      <c r="C10" s="5" t="s">
        <v>28</v>
      </c>
      <c r="D10" s="5" t="s">
        <v>29</v>
      </c>
    </row>
    <row r="11" customFormat="false" ht="24" hidden="false" customHeight="true" outlineLevel="0" collapsed="false">
      <c r="A11" s="4" t="s">
        <v>34</v>
      </c>
      <c r="B11" s="10" t="n">
        <v>0.2</v>
      </c>
      <c r="C11" s="10" t="n">
        <v>0.2</v>
      </c>
      <c r="D11" s="9" t="s">
        <v>35</v>
      </c>
    </row>
    <row r="12" customFormat="false" ht="24.75" hidden="false" customHeight="true" outlineLevel="0" collapsed="false">
      <c r="A12" s="4" t="s">
        <v>26</v>
      </c>
      <c r="B12" s="5" t="s">
        <v>36</v>
      </c>
      <c r="C12" s="5" t="s">
        <v>37</v>
      </c>
      <c r="D12" s="5" t="s">
        <v>38</v>
      </c>
    </row>
    <row r="13" customFormat="false" ht="24" hidden="false" customHeight="true" outlineLevel="0" collapsed="false">
      <c r="A13" s="4" t="s">
        <v>39</v>
      </c>
      <c r="B13" s="9" t="n">
        <v>90</v>
      </c>
      <c r="C13" s="9" t="n">
        <v>0</v>
      </c>
      <c r="D13" s="9" t="s">
        <v>35</v>
      </c>
    </row>
    <row r="14" customFormat="false" ht="24.75" hidden="false" customHeight="true" outlineLevel="0" collapsed="false">
      <c r="A14" s="4" t="s">
        <v>26</v>
      </c>
      <c r="B14" s="5" t="s">
        <v>40</v>
      </c>
      <c r="C14" s="5" t="s">
        <v>41</v>
      </c>
      <c r="D14" s="5" t="s">
        <v>42</v>
      </c>
    </row>
    <row r="15" customFormat="false" ht="24" hidden="false" customHeight="true" outlineLevel="0" collapsed="false">
      <c r="A15" s="4" t="s">
        <v>43</v>
      </c>
      <c r="B15" s="9" t="s">
        <v>35</v>
      </c>
      <c r="C15" s="9" t="n">
        <v>0</v>
      </c>
      <c r="D15" s="9" t="s">
        <v>35</v>
      </c>
    </row>
    <row r="16" customFormat="false" ht="24.75" hidden="false" customHeight="true" outlineLevel="0" collapsed="false">
      <c r="A16" s="4" t="s">
        <v>26</v>
      </c>
      <c r="B16" s="5" t="s">
        <v>36</v>
      </c>
      <c r="C16" s="5" t="s">
        <v>37</v>
      </c>
      <c r="D16" s="5" t="s">
        <v>38</v>
      </c>
    </row>
    <row r="17" customFormat="false" ht="24" hidden="false" customHeight="true" outlineLevel="0" collapsed="false">
      <c r="A17" s="4" t="s">
        <v>44</v>
      </c>
      <c r="B17" s="9" t="n">
        <v>10</v>
      </c>
      <c r="C17" s="9" t="n">
        <v>7</v>
      </c>
      <c r="D17" s="9" t="s">
        <v>35</v>
      </c>
    </row>
    <row r="18" customFormat="false" ht="24.75" hidden="false" customHeight="true" outlineLevel="0" collapsed="false">
      <c r="A18" s="4" t="s">
        <v>26</v>
      </c>
      <c r="B18" s="5" t="s">
        <v>36</v>
      </c>
      <c r="C18" s="5" t="s">
        <v>37</v>
      </c>
      <c r="D18" s="5" t="s">
        <v>38</v>
      </c>
    </row>
    <row r="19" customFormat="false" ht="24" hidden="false" customHeight="true" outlineLevel="0" collapsed="false">
      <c r="A19" s="4" t="s">
        <v>45</v>
      </c>
      <c r="B19" s="9" t="s">
        <v>46</v>
      </c>
      <c r="C19" s="9" t="s">
        <v>47</v>
      </c>
      <c r="D19" s="9" t="s">
        <v>48</v>
      </c>
    </row>
    <row r="20" customFormat="false" ht="24.75" hidden="false" customHeight="true" outlineLevel="0" collapsed="false">
      <c r="A20" s="4" t="s">
        <v>26</v>
      </c>
      <c r="B20" s="5" t="s">
        <v>36</v>
      </c>
      <c r="C20" s="5" t="s">
        <v>37</v>
      </c>
      <c r="D20" s="5" t="s">
        <v>38</v>
      </c>
    </row>
    <row r="21" customFormat="false" ht="15" hidden="false" customHeight="true" outlineLevel="0" collapsed="false">
      <c r="A21" s="4"/>
      <c r="B21" s="5"/>
      <c r="C21" s="5"/>
      <c r="D21" s="5"/>
    </row>
    <row r="22" customFormat="false" ht="37.5" hidden="false" customHeight="true" outlineLevel="0" collapsed="false">
      <c r="A22" s="4" t="s">
        <v>49</v>
      </c>
      <c r="B22" s="8" t="s">
        <v>50</v>
      </c>
      <c r="C22" s="8"/>
      <c r="D22" s="8"/>
    </row>
  </sheetData>
  <mergeCells count="3">
    <mergeCell ref="A1:D1"/>
    <mergeCell ref="A2:D2"/>
    <mergeCell ref="B22:D22"/>
  </mergeCells>
  <printOptions headings="false" gridLines="false" gridLinesSet="true" horizontalCentered="false" verticalCentered="false"/>
  <pageMargins left="0.25" right="0.25" top="0.35" bottom="0.352083333333333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&amp;CSYNTHETIC — NOT A REAL OFFER | &amp;A | 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31"/>
    <col collapsed="false" customWidth="true" hidden="false" outlineLevel="0" max="4" min="2" style="1" width="35"/>
  </cols>
  <sheetData>
    <row r="1" customFormat="false" ht="30" hidden="false" customHeight="true" outlineLevel="0" collapsed="false">
      <c r="A1" s="2" t="s">
        <v>51</v>
      </c>
      <c r="B1" s="2"/>
      <c r="C1" s="2"/>
      <c r="D1" s="2"/>
    </row>
    <row r="2" customFormat="false" ht="31.5" hidden="false" customHeight="true" outlineLevel="0" collapsed="false">
      <c r="A2" s="3" t="s">
        <v>52</v>
      </c>
      <c r="B2" s="3"/>
      <c r="C2" s="3"/>
      <c r="D2" s="3"/>
    </row>
    <row r="3" customFormat="false" ht="15" hidden="false" customHeight="true" outlineLevel="0" collapsed="false">
      <c r="A3" s="4"/>
      <c r="B3" s="5"/>
      <c r="C3" s="5"/>
      <c r="D3" s="5"/>
    </row>
    <row r="4" customFormat="false" ht="15" hidden="false" customHeight="true" outlineLevel="0" collapsed="false">
      <c r="A4" s="6" t="s">
        <v>21</v>
      </c>
      <c r="B4" s="6" t="s">
        <v>22</v>
      </c>
      <c r="C4" s="6" t="s">
        <v>23</v>
      </c>
      <c r="D4" s="6" t="s">
        <v>24</v>
      </c>
    </row>
    <row r="5" customFormat="false" ht="24.75" hidden="false" customHeight="true" outlineLevel="0" collapsed="false">
      <c r="A5" s="4" t="s">
        <v>53</v>
      </c>
      <c r="B5" s="11" t="n">
        <f aca="false">ROUNDUP('Read me'!$B$4/Inputs!B5,0)</f>
        <v>12</v>
      </c>
      <c r="C5" s="11" t="n">
        <f aca="false">ROUNDUP('Read me'!$B$4/Inputs!C5,0)</f>
        <v>3</v>
      </c>
      <c r="D5" s="11" t="n">
        <f aca="false">ROUNDUP('Read me'!$B$4/Inputs!D5,0)</f>
        <v>12</v>
      </c>
    </row>
    <row r="6" customFormat="false" ht="21.75" hidden="false" customHeight="true" outlineLevel="0" collapsed="false">
      <c r="A6" s="4" t="s">
        <v>26</v>
      </c>
      <c r="B6" s="5" t="s">
        <v>27</v>
      </c>
      <c r="C6" s="5" t="s">
        <v>28</v>
      </c>
      <c r="D6" s="5" t="s">
        <v>29</v>
      </c>
    </row>
    <row r="7" customFormat="false" ht="3.75" hidden="false" customHeight="true" outlineLevel="0" collapsed="false">
      <c r="A7" s="4"/>
      <c r="B7" s="5"/>
      <c r="C7" s="5"/>
      <c r="D7" s="5"/>
    </row>
    <row r="8" customFormat="false" ht="24.75" hidden="false" customHeight="true" outlineLevel="0" collapsed="false">
      <c r="A8" s="4" t="s">
        <v>54</v>
      </c>
      <c r="B8" s="11" t="n">
        <f aca="false">(ROUNDUP('Read me'!$B$4/Inputs!B5,0))*Inputs!B5</f>
        <v>12</v>
      </c>
      <c r="C8" s="11" t="n">
        <f aca="false">(ROUNDUP('Read me'!$B$4/Inputs!C5,0))*Inputs!C5</f>
        <v>12</v>
      </c>
      <c r="D8" s="11" t="n">
        <f aca="false">(ROUNDUP('Read me'!$B$4/Inputs!D5,0))*Inputs!D5</f>
        <v>12</v>
      </c>
    </row>
    <row r="9" customFormat="false" ht="21.75" hidden="false" customHeight="true" outlineLevel="0" collapsed="false">
      <c r="A9" s="4" t="s">
        <v>26</v>
      </c>
      <c r="B9" s="5" t="s">
        <v>27</v>
      </c>
      <c r="C9" s="5" t="s">
        <v>28</v>
      </c>
      <c r="D9" s="5" t="s">
        <v>29</v>
      </c>
    </row>
    <row r="10" customFormat="false" ht="3.75" hidden="false" customHeight="true" outlineLevel="0" collapsed="false">
      <c r="A10" s="4"/>
      <c r="B10" s="5"/>
      <c r="C10" s="5"/>
      <c r="D10" s="5"/>
    </row>
    <row r="11" customFormat="false" ht="24.75" hidden="false" customHeight="true" outlineLevel="0" collapsed="false">
      <c r="A11" s="4" t="s">
        <v>55</v>
      </c>
      <c r="B11" s="12" t="n">
        <f aca="false">IF(AND(ISNUMBER(IF(Inputs!B9="Net",ROUND((ROUNDUP('Read me'!$B$4/Inputs!B5,0))*Inputs!B7,2),IF(ISNUMBER(Inputs!B11),ROUND(((ROUNDUP('Read me'!$B$4/Inputs!B5,0))*Inputs!B7)/(1+Inputs!B11),2),"Unknown"))),ISNUMBER(Inputs!B13)),ROUND((IF(Inputs!B9="Net",ROUND((ROUNDUP('Read me'!$B$4/Inputs!B5,0))*Inputs!B7,2),IF(ISNUMBER(Inputs!B11),ROUND(((ROUNDUP('Read me'!$B$4/Inputs!B5,0))*Inputs!B7)/(1+Inputs!B11),2),"Unknown")))+(Inputs!B13),2),"Unknown")</f>
        <v>1110</v>
      </c>
      <c r="C11" s="12" t="n">
        <f aca="false">IF(AND(ISNUMBER(IF(Inputs!C9="Net",ROUND((ROUNDUP('Read me'!$B$4/Inputs!C5,0))*Inputs!C7,2),IF(ISNUMBER(Inputs!C11),ROUND(((ROUNDUP('Read me'!$B$4/Inputs!C5,0))*Inputs!C7)/(1+Inputs!C11),2),"Unknown"))),ISNUMBER(Inputs!C13)),ROUND((IF(Inputs!C9="Net",ROUND((ROUNDUP('Read me'!$B$4/Inputs!C5,0))*Inputs!C7,2),IF(ISNUMBER(Inputs!C11),ROUND(((ROUNDUP('Read me'!$B$4/Inputs!C5,0))*Inputs!C7)/(1+Inputs!C11),2),"Unknown")))+(Inputs!C13),2),"Unknown")</f>
        <v>900</v>
      </c>
      <c r="D11" s="12" t="str">
        <f aca="false">IF(AND(ISNUMBER(IF(Inputs!D9="Net",ROUND((ROUNDUP('Read me'!$B$4/Inputs!D5,0))*Inputs!D7,2),IF(ISNUMBER(Inputs!D11),ROUND(((ROUNDUP('Read me'!$B$4/Inputs!D5,0))*Inputs!D7)/(1+Inputs!D11),2),"Unknown"))),ISNUMBER(Inputs!D13)),ROUND((IF(Inputs!D9="Net",ROUND((ROUNDUP('Read me'!$B$4/Inputs!D5,0))*Inputs!D7,2),IF(ISNUMBER(Inputs!D11),ROUND(((ROUNDUP('Read me'!$B$4/Inputs!D5,0))*Inputs!D7)/(1+Inputs!D11),2),"Unknown")))+(Inputs!D13),2),"Unknown")</f>
        <v>Unknown</v>
      </c>
    </row>
    <row r="12" customFormat="false" ht="45" hidden="false" customHeight="true" outlineLevel="0" collapsed="false">
      <c r="A12" s="4" t="s">
        <v>26</v>
      </c>
      <c r="B12" s="5" t="s">
        <v>56</v>
      </c>
      <c r="C12" s="5" t="s">
        <v>57</v>
      </c>
      <c r="D12" s="5" t="s">
        <v>58</v>
      </c>
    </row>
    <row r="13" customFormat="false" ht="3.75" hidden="false" customHeight="true" outlineLevel="0" collapsed="false">
      <c r="A13" s="4"/>
      <c r="B13" s="5"/>
      <c r="C13" s="5"/>
      <c r="D13" s="5"/>
    </row>
    <row r="14" customFormat="false" ht="24.75" hidden="false" customHeight="true" outlineLevel="0" collapsed="false">
      <c r="A14" s="4" t="s">
        <v>59</v>
      </c>
      <c r="B14" s="12" t="n">
        <f aca="false">IF(AND(ISNUMBER(IF(AND(ISNUMBER(IF(Inputs!B9="Net",ROUND((ROUNDUP('Read me'!$B$4/Inputs!B5,0))*Inputs!B7,2),IF(ISNUMBER(Inputs!B11),ROUND(((ROUNDUP('Read me'!$B$4/Inputs!B5,0))*Inputs!B7)/(1+Inputs!B11),2),"Unknown"))),ISNUMBER(IF(Inputs!B9="Gross",ROUND((ROUNDUP('Read me'!$B$4/Inputs!B5,0))*Inputs!B7,2),IF(ISNUMBER(Inputs!B11),ROUND(((ROUNDUP('Read me'!$B$4/Inputs!B5,0))*Inputs!B7)*(1+Inputs!B11),2),"Unknown")))),ROUND((IF(Inputs!B9="Gross",ROUND((ROUNDUP('Read me'!$B$4/Inputs!B5,0))*Inputs!B7,2),IF(ISNUMBER(Inputs!B11),ROUND(((ROUNDUP('Read me'!$B$4/Inputs!B5,0))*Inputs!B7)*(1+Inputs!B11),2),"Unknown")))-(IF(Inputs!B9="Net",ROUND((ROUNDUP('Read me'!$B$4/Inputs!B5,0))*Inputs!B7,2),IF(ISNUMBER(Inputs!B11),ROUND(((ROUNDUP('Read me'!$B$4/Inputs!B5,0))*Inputs!B7)/(1+Inputs!B11),2),"Unknown"))),2),"Unknown")),ISNUMBER(IF(AND(ISNUMBER(Inputs!B13),ISNUMBER(Inputs!B11)),ROUND(Inputs!B13*Inputs!B11,2),"Unknown"))),ROUND((IF(AND(ISNUMBER(IF(Inputs!B9="Net",ROUND((ROUNDUP('Read me'!$B$4/Inputs!B5,0))*Inputs!B7,2),IF(ISNUMBER(Inputs!B11),ROUND(((ROUNDUP('Read me'!$B$4/Inputs!B5,0))*Inputs!B7)/(1+Inputs!B11),2),"Unknown"))),ISNUMBER(IF(Inputs!B9="Gross",ROUND((ROUNDUP('Read me'!$B$4/Inputs!B5,0))*Inputs!B7,2),IF(ISNUMBER(Inputs!B11),ROUND(((ROUNDUP('Read me'!$B$4/Inputs!B5,0))*Inputs!B7)*(1+Inputs!B11),2),"Unknown")))),ROUND((IF(Inputs!B9="Gross",ROUND((ROUNDUP('Read me'!$B$4/Inputs!B5,0))*Inputs!B7,2),IF(ISNUMBER(Inputs!B11),ROUND(((ROUNDUP('Read me'!$B$4/Inputs!B5,0))*Inputs!B7)*(1+Inputs!B11),2),"Unknown")))-(IF(Inputs!B9="Net",ROUND((ROUNDUP('Read me'!$B$4/Inputs!B5,0))*Inputs!B7,2),IF(ISNUMBER(Inputs!B11),ROUND(((ROUNDUP('Read me'!$B$4/Inputs!B5,0))*Inputs!B7)/(1+Inputs!B11),2),"Unknown"))),2),"Unknown"))+(IF(AND(ISNUMBER(Inputs!B13),ISNUMBER(Inputs!B11)),ROUND(Inputs!B13*Inputs!B11,2),"Unknown")),2),"Unknown")</f>
        <v>222</v>
      </c>
      <c r="C14" s="12" t="n">
        <f aca="false">IF(AND(ISNUMBER(IF(AND(ISNUMBER(IF(Inputs!C9="Net",ROUND((ROUNDUP('Read me'!$B$4/Inputs!C5,0))*Inputs!C7,2),IF(ISNUMBER(Inputs!C11),ROUND(((ROUNDUP('Read me'!$B$4/Inputs!C5,0))*Inputs!C7)/(1+Inputs!C11),2),"Unknown"))),ISNUMBER(IF(Inputs!C9="Gross",ROUND((ROUNDUP('Read me'!$B$4/Inputs!C5,0))*Inputs!C7,2),IF(ISNUMBER(Inputs!C11),ROUND(((ROUNDUP('Read me'!$B$4/Inputs!C5,0))*Inputs!C7)*(1+Inputs!C11),2),"Unknown")))),ROUND((IF(Inputs!C9="Gross",ROUND((ROUNDUP('Read me'!$B$4/Inputs!C5,0))*Inputs!C7,2),IF(ISNUMBER(Inputs!C11),ROUND(((ROUNDUP('Read me'!$B$4/Inputs!C5,0))*Inputs!C7)*(1+Inputs!C11),2),"Unknown")))-(IF(Inputs!C9="Net",ROUND((ROUNDUP('Read me'!$B$4/Inputs!C5,0))*Inputs!C7,2),IF(ISNUMBER(Inputs!C11),ROUND(((ROUNDUP('Read me'!$B$4/Inputs!C5,0))*Inputs!C7)/(1+Inputs!C11),2),"Unknown"))),2),"Unknown")),ISNUMBER(IF(AND(ISNUMBER(Inputs!C13),ISNUMBER(Inputs!C11)),ROUND(Inputs!C13*Inputs!C11,2),"Unknown"))),ROUND((IF(AND(ISNUMBER(IF(Inputs!C9="Net",ROUND((ROUNDUP('Read me'!$B$4/Inputs!C5,0))*Inputs!C7,2),IF(ISNUMBER(Inputs!C11),ROUND(((ROUNDUP('Read me'!$B$4/Inputs!C5,0))*Inputs!C7)/(1+Inputs!C11),2),"Unknown"))),ISNUMBER(IF(Inputs!C9="Gross",ROUND((ROUNDUP('Read me'!$B$4/Inputs!C5,0))*Inputs!C7,2),IF(ISNUMBER(Inputs!C11),ROUND(((ROUNDUP('Read me'!$B$4/Inputs!C5,0))*Inputs!C7)*(1+Inputs!C11),2),"Unknown")))),ROUND((IF(Inputs!C9="Gross",ROUND((ROUNDUP('Read me'!$B$4/Inputs!C5,0))*Inputs!C7,2),IF(ISNUMBER(Inputs!C11),ROUND(((ROUNDUP('Read me'!$B$4/Inputs!C5,0))*Inputs!C7)*(1+Inputs!C11),2),"Unknown")))-(IF(Inputs!C9="Net",ROUND((ROUNDUP('Read me'!$B$4/Inputs!C5,0))*Inputs!C7,2),IF(ISNUMBER(Inputs!C11),ROUND(((ROUNDUP('Read me'!$B$4/Inputs!C5,0))*Inputs!C7)/(1+Inputs!C11),2),"Unknown"))),2),"Unknown"))+(IF(AND(ISNUMBER(Inputs!C13),ISNUMBER(Inputs!C11)),ROUND(Inputs!C13*Inputs!C11,2),"Unknown")),2),"Unknown")</f>
        <v>180</v>
      </c>
      <c r="D14" s="12" t="str">
        <f aca="false">IF(AND(ISNUMBER(IF(AND(ISNUMBER(IF(Inputs!D9="Net",ROUND((ROUNDUP('Read me'!$B$4/Inputs!D5,0))*Inputs!D7,2),IF(ISNUMBER(Inputs!D11),ROUND(((ROUNDUP('Read me'!$B$4/Inputs!D5,0))*Inputs!D7)/(1+Inputs!D11),2),"Unknown"))),ISNUMBER(IF(Inputs!D9="Gross",ROUND((ROUNDUP('Read me'!$B$4/Inputs!D5,0))*Inputs!D7,2),IF(ISNUMBER(Inputs!D11),ROUND(((ROUNDUP('Read me'!$B$4/Inputs!D5,0))*Inputs!D7)*(1+Inputs!D11),2),"Unknown")))),ROUND((IF(Inputs!D9="Gross",ROUND((ROUNDUP('Read me'!$B$4/Inputs!D5,0))*Inputs!D7,2),IF(ISNUMBER(Inputs!D11),ROUND(((ROUNDUP('Read me'!$B$4/Inputs!D5,0))*Inputs!D7)*(1+Inputs!D11),2),"Unknown")))-(IF(Inputs!D9="Net",ROUND((ROUNDUP('Read me'!$B$4/Inputs!D5,0))*Inputs!D7,2),IF(ISNUMBER(Inputs!D11),ROUND(((ROUNDUP('Read me'!$B$4/Inputs!D5,0))*Inputs!D7)/(1+Inputs!D11),2),"Unknown"))),2),"Unknown")),ISNUMBER(IF(AND(ISNUMBER(Inputs!D13),ISNUMBER(Inputs!D11)),ROUND(Inputs!D13*Inputs!D11,2),"Unknown"))),ROUND((IF(AND(ISNUMBER(IF(Inputs!D9="Net",ROUND((ROUNDUP('Read me'!$B$4/Inputs!D5,0))*Inputs!D7,2),IF(ISNUMBER(Inputs!D11),ROUND(((ROUNDUP('Read me'!$B$4/Inputs!D5,0))*Inputs!D7)/(1+Inputs!D11),2),"Unknown"))),ISNUMBER(IF(Inputs!D9="Gross",ROUND((ROUNDUP('Read me'!$B$4/Inputs!D5,0))*Inputs!D7,2),IF(ISNUMBER(Inputs!D11),ROUND(((ROUNDUP('Read me'!$B$4/Inputs!D5,0))*Inputs!D7)*(1+Inputs!D11),2),"Unknown")))),ROUND((IF(Inputs!D9="Gross",ROUND((ROUNDUP('Read me'!$B$4/Inputs!D5,0))*Inputs!D7,2),IF(ISNUMBER(Inputs!D11),ROUND(((ROUNDUP('Read me'!$B$4/Inputs!D5,0))*Inputs!D7)*(1+Inputs!D11),2),"Unknown")))-(IF(Inputs!D9="Net",ROUND((ROUNDUP('Read me'!$B$4/Inputs!D5,0))*Inputs!D7,2),IF(ISNUMBER(Inputs!D11),ROUND(((ROUNDUP('Read me'!$B$4/Inputs!D5,0))*Inputs!D7)/(1+Inputs!D11),2),"Unknown"))),2),"Unknown"))+(IF(AND(ISNUMBER(Inputs!D13),ISNUMBER(Inputs!D11)),ROUND(Inputs!D13*Inputs!D11,2),"Unknown")),2),"Unknown")</f>
        <v>Unknown</v>
      </c>
    </row>
    <row r="15" customFormat="false" ht="45" hidden="false" customHeight="true" outlineLevel="0" collapsed="false">
      <c r="A15" s="4" t="s">
        <v>26</v>
      </c>
      <c r="B15" s="5" t="s">
        <v>56</v>
      </c>
      <c r="C15" s="5" t="s">
        <v>57</v>
      </c>
      <c r="D15" s="5" t="s">
        <v>58</v>
      </c>
    </row>
    <row r="16" customFormat="false" ht="3.75" hidden="false" customHeight="true" outlineLevel="0" collapsed="false">
      <c r="A16" s="4"/>
      <c r="B16" s="5"/>
      <c r="C16" s="5"/>
      <c r="D16" s="5"/>
    </row>
    <row r="17" customFormat="false" ht="24.75" hidden="false" customHeight="true" outlineLevel="0" collapsed="false">
      <c r="A17" s="4" t="s">
        <v>60</v>
      </c>
      <c r="B17" s="12" t="n">
        <f aca="false">IF(AND(ISNUMBER(IF(Inputs!B9="Gross",ROUND((ROUNDUP('Read me'!$B$4/Inputs!B5,0))*Inputs!B7,2),IF(ISNUMBER(Inputs!B11),ROUND(((ROUNDUP('Read me'!$B$4/Inputs!B5,0))*Inputs!B7)*(1+Inputs!B11),2),"Unknown"))),ISNUMBER(IF(AND(ISNUMBER(Inputs!B13),ISNUMBER(IF(AND(ISNUMBER(Inputs!B13),ISNUMBER(Inputs!B11)),ROUND(Inputs!B13*Inputs!B11,2),"Unknown"))),ROUND(Inputs!B13+(IF(AND(ISNUMBER(Inputs!B13),ISNUMBER(Inputs!B11)),ROUND(Inputs!B13*Inputs!B11,2),"Unknown")),2),"Unknown"))),ROUND((IF(Inputs!B9="Gross",ROUND((ROUNDUP('Read me'!$B$4/Inputs!B5,0))*Inputs!B7,2),IF(ISNUMBER(Inputs!B11),ROUND(((ROUNDUP('Read me'!$B$4/Inputs!B5,0))*Inputs!B7)*(1+Inputs!B11),2),"Unknown")))+(IF(AND(ISNUMBER(Inputs!B13),ISNUMBER(IF(AND(ISNUMBER(Inputs!B13),ISNUMBER(Inputs!B11)),ROUND(Inputs!B13*Inputs!B11,2),"Unknown"))),ROUND(Inputs!B13+(IF(AND(ISNUMBER(Inputs!B13),ISNUMBER(Inputs!B11)),ROUND(Inputs!B13*Inputs!B11,2),"Unknown")),2),"Unknown")),2),"Unknown")</f>
        <v>1332</v>
      </c>
      <c r="C17" s="12" t="n">
        <f aca="false">IF(AND(ISNUMBER(IF(Inputs!C9="Gross",ROUND((ROUNDUP('Read me'!$B$4/Inputs!C5,0))*Inputs!C7,2),IF(ISNUMBER(Inputs!C11),ROUND(((ROUNDUP('Read me'!$B$4/Inputs!C5,0))*Inputs!C7)*(1+Inputs!C11),2),"Unknown"))),ISNUMBER(IF(AND(ISNUMBER(Inputs!C13),ISNUMBER(IF(AND(ISNUMBER(Inputs!C13),ISNUMBER(Inputs!C11)),ROUND(Inputs!C13*Inputs!C11,2),"Unknown"))),ROUND(Inputs!C13+(IF(AND(ISNUMBER(Inputs!C13),ISNUMBER(Inputs!C11)),ROUND(Inputs!C13*Inputs!C11,2),"Unknown")),2),"Unknown"))),ROUND((IF(Inputs!C9="Gross",ROUND((ROUNDUP('Read me'!$B$4/Inputs!C5,0))*Inputs!C7,2),IF(ISNUMBER(Inputs!C11),ROUND(((ROUNDUP('Read me'!$B$4/Inputs!C5,0))*Inputs!C7)*(1+Inputs!C11),2),"Unknown")))+(IF(AND(ISNUMBER(Inputs!C13),ISNUMBER(IF(AND(ISNUMBER(Inputs!C13),ISNUMBER(Inputs!C11)),ROUND(Inputs!C13*Inputs!C11,2),"Unknown"))),ROUND(Inputs!C13+(IF(AND(ISNUMBER(Inputs!C13),ISNUMBER(Inputs!C11)),ROUND(Inputs!C13*Inputs!C11,2),"Unknown")),2),"Unknown")),2),"Unknown")</f>
        <v>1080</v>
      </c>
      <c r="D17" s="12" t="str">
        <f aca="false">IF(AND(ISNUMBER(IF(Inputs!D9="Gross",ROUND((ROUNDUP('Read me'!$B$4/Inputs!D5,0))*Inputs!D7,2),IF(ISNUMBER(Inputs!D11),ROUND(((ROUNDUP('Read me'!$B$4/Inputs!D5,0))*Inputs!D7)*(1+Inputs!D11),2),"Unknown"))),ISNUMBER(IF(AND(ISNUMBER(Inputs!D13),ISNUMBER(IF(AND(ISNUMBER(Inputs!D13),ISNUMBER(Inputs!D11)),ROUND(Inputs!D13*Inputs!D11,2),"Unknown"))),ROUND(Inputs!D13+(IF(AND(ISNUMBER(Inputs!D13),ISNUMBER(Inputs!D11)),ROUND(Inputs!D13*Inputs!D11,2),"Unknown")),2),"Unknown"))),ROUND((IF(Inputs!D9="Gross",ROUND((ROUNDUP('Read me'!$B$4/Inputs!D5,0))*Inputs!D7,2),IF(ISNUMBER(Inputs!D11),ROUND(((ROUNDUP('Read me'!$B$4/Inputs!D5,0))*Inputs!D7)*(1+Inputs!D11),2),"Unknown")))+(IF(AND(ISNUMBER(Inputs!D13),ISNUMBER(IF(AND(ISNUMBER(Inputs!D13),ISNUMBER(Inputs!D11)),ROUND(Inputs!D13*Inputs!D11,2),"Unknown"))),ROUND(Inputs!D13+(IF(AND(ISNUMBER(Inputs!D13),ISNUMBER(Inputs!D11)),ROUND(Inputs!D13*Inputs!D11,2),"Unknown")),2),"Unknown")),2),"Unknown")</f>
        <v>Unknown</v>
      </c>
    </row>
    <row r="18" customFormat="false" ht="45" hidden="false" customHeight="true" outlineLevel="0" collapsed="false">
      <c r="A18" s="4" t="s">
        <v>26</v>
      </c>
      <c r="B18" s="5" t="s">
        <v>56</v>
      </c>
      <c r="C18" s="5" t="s">
        <v>57</v>
      </c>
      <c r="D18" s="5" t="s">
        <v>58</v>
      </c>
    </row>
    <row r="19" customFormat="false" ht="3.75" hidden="false" customHeight="true" outlineLevel="0" collapsed="false">
      <c r="A19" s="4"/>
      <c r="B19" s="5"/>
      <c r="C19" s="5"/>
      <c r="D19" s="5"/>
    </row>
    <row r="20" customFormat="false" ht="24.75" hidden="false" customHeight="true" outlineLevel="0" collapsed="false">
      <c r="A20" s="4" t="s">
        <v>61</v>
      </c>
      <c r="B20" s="12" t="str">
        <f aca="false">IF(AND(ISNUMBER(IF(AND(ISNUMBER(IF(Inputs!B9="Gross",ROUND((ROUNDUP('Read me'!$B$4/Inputs!B5,0))*Inputs!B7,2),IF(ISNUMBER(Inputs!B11),ROUND(((ROUNDUP('Read me'!$B$4/Inputs!B5,0))*Inputs!B7)*(1+Inputs!B11),2),"Unknown"))),ISNUMBER(IF(AND(ISNUMBER(Inputs!B13),ISNUMBER(IF(AND(ISNUMBER(Inputs!B13),ISNUMBER(Inputs!B11)),ROUND(Inputs!B13*Inputs!B11,2),"Unknown"))),ROUND(Inputs!B13+(IF(AND(ISNUMBER(Inputs!B13),ISNUMBER(Inputs!B11)),ROUND(Inputs!B13*Inputs!B11,2),"Unknown")),2),"Unknown"))),ROUND((IF(Inputs!B9="Gross",ROUND((ROUNDUP('Read me'!$B$4/Inputs!B5,0))*Inputs!B7,2),IF(ISNUMBER(Inputs!B11),ROUND(((ROUNDUP('Read me'!$B$4/Inputs!B5,0))*Inputs!B7)*(1+Inputs!B11),2),"Unknown")))+(IF(AND(ISNUMBER(Inputs!B13),ISNUMBER(IF(AND(ISNUMBER(Inputs!B13),ISNUMBER(Inputs!B11)),ROUND(Inputs!B13*Inputs!B11,2),"Unknown"))),ROUND(Inputs!B13+(IF(AND(ISNUMBER(Inputs!B13),ISNUMBER(Inputs!B11)),ROUND(Inputs!B13*Inputs!B11,2),"Unknown")),2),"Unknown")),2),"Unknown")),ISNUMBER(IF(AND(ISNUMBER(Inputs!B15),ISNUMBER(IF(AND(ISNUMBER(Inputs!B15),ISNUMBER(Inputs!B11)),ROUND((Inputs!B15)*Inputs!B11,2),"Unknown"))),ROUND((Inputs!B15)+(IF(AND(ISNUMBER(Inputs!B15),ISNUMBER(Inputs!B11)),ROUND((Inputs!B15)*Inputs!B11,2),"Unknown")),2),"Unknown"))),ROUND((IF(AND(ISNUMBER(IF(Inputs!B9="Gross",ROUND((ROUNDUP('Read me'!$B$4/Inputs!B5,0))*Inputs!B7,2),IF(ISNUMBER(Inputs!B11),ROUND(((ROUNDUP('Read me'!$B$4/Inputs!B5,0))*Inputs!B7)*(1+Inputs!B11),2),"Unknown"))),ISNUMBER(IF(AND(ISNUMBER(Inputs!B13),ISNUMBER(IF(AND(ISNUMBER(Inputs!B13),ISNUMBER(Inputs!B11)),ROUND(Inputs!B13*Inputs!B11,2),"Unknown"))),ROUND(Inputs!B13+(IF(AND(ISNUMBER(Inputs!B13),ISNUMBER(Inputs!B11)),ROUND(Inputs!B13*Inputs!B11,2),"Unknown")),2),"Unknown"))),ROUND((IF(Inputs!B9="Gross",ROUND((ROUNDUP('Read me'!$B$4/Inputs!B5,0))*Inputs!B7,2),IF(ISNUMBER(Inputs!B11),ROUND(((ROUNDUP('Read me'!$B$4/Inputs!B5,0))*Inputs!B7)*(1+Inputs!B11),2),"Unknown")))+(IF(AND(ISNUMBER(Inputs!B13),ISNUMBER(IF(AND(ISNUMBER(Inputs!B13),ISNUMBER(Inputs!B11)),ROUND(Inputs!B13*Inputs!B11,2),"Unknown"))),ROUND(Inputs!B13+(IF(AND(ISNUMBER(Inputs!B13),ISNUMBER(Inputs!B11)),ROUND(Inputs!B13*Inputs!B11,2),"Unknown")),2),"Unknown")),2),"Unknown"))+(IF(AND(ISNUMBER(Inputs!B15),ISNUMBER(IF(AND(ISNUMBER(Inputs!B15),ISNUMBER(Inputs!B11)),ROUND((Inputs!B15)*Inputs!B11,2),"Unknown"))),ROUND((Inputs!B15)+(IF(AND(ISNUMBER(Inputs!B15),ISNUMBER(Inputs!B11)),ROUND((Inputs!B15)*Inputs!B11,2),"Unknown")),2),"Unknown")),2),"Unknown")</f>
        <v>Unknown</v>
      </c>
      <c r="C20" s="12" t="n">
        <f aca="false">IF(AND(ISNUMBER(IF(AND(ISNUMBER(IF(Inputs!C9="Gross",ROUND((ROUNDUP('Read me'!$B$4/Inputs!C5,0))*Inputs!C7,2),IF(ISNUMBER(Inputs!C11),ROUND(((ROUNDUP('Read me'!$B$4/Inputs!C5,0))*Inputs!C7)*(1+Inputs!C11),2),"Unknown"))),ISNUMBER(IF(AND(ISNUMBER(Inputs!C13),ISNUMBER(IF(AND(ISNUMBER(Inputs!C13),ISNUMBER(Inputs!C11)),ROUND(Inputs!C13*Inputs!C11,2),"Unknown"))),ROUND(Inputs!C13+(IF(AND(ISNUMBER(Inputs!C13),ISNUMBER(Inputs!C11)),ROUND(Inputs!C13*Inputs!C11,2),"Unknown")),2),"Unknown"))),ROUND((IF(Inputs!C9="Gross",ROUND((ROUNDUP('Read me'!$B$4/Inputs!C5,0))*Inputs!C7,2),IF(ISNUMBER(Inputs!C11),ROUND(((ROUNDUP('Read me'!$B$4/Inputs!C5,0))*Inputs!C7)*(1+Inputs!C11),2),"Unknown")))+(IF(AND(ISNUMBER(Inputs!C13),ISNUMBER(IF(AND(ISNUMBER(Inputs!C13),ISNUMBER(Inputs!C11)),ROUND(Inputs!C13*Inputs!C11,2),"Unknown"))),ROUND(Inputs!C13+(IF(AND(ISNUMBER(Inputs!C13),ISNUMBER(Inputs!C11)),ROUND(Inputs!C13*Inputs!C11,2),"Unknown")),2),"Unknown")),2),"Unknown")),ISNUMBER(IF(AND(ISNUMBER(IF('Read me'!$B$4=12,Inputs!C15,"Unknown")),ISNUMBER(IF(AND(ISNUMBER(IF('Read me'!$B$4=12,Inputs!C15,"Unknown")),ISNUMBER(Inputs!C11)),ROUND((IF('Read me'!$B$4=12,Inputs!C15,"Unknown"))*Inputs!C11,2),"Unknown"))),ROUND((IF('Read me'!$B$4=12,Inputs!C15,"Unknown"))+(IF(AND(ISNUMBER(IF('Read me'!$B$4=12,Inputs!C15,"Unknown")),ISNUMBER(Inputs!C11)),ROUND((IF('Read me'!$B$4=12,Inputs!C15,"Unknown"))*Inputs!C11,2),"Unknown")),2),"Unknown"))),ROUND((IF(AND(ISNUMBER(IF(Inputs!C9="Gross",ROUND((ROUNDUP('Read me'!$B$4/Inputs!C5,0))*Inputs!C7,2),IF(ISNUMBER(Inputs!C11),ROUND(((ROUNDUP('Read me'!$B$4/Inputs!C5,0))*Inputs!C7)*(1+Inputs!C11),2),"Unknown"))),ISNUMBER(IF(AND(ISNUMBER(Inputs!C13),ISNUMBER(IF(AND(ISNUMBER(Inputs!C13),ISNUMBER(Inputs!C11)),ROUND(Inputs!C13*Inputs!C11,2),"Unknown"))),ROUND(Inputs!C13+(IF(AND(ISNUMBER(Inputs!C13),ISNUMBER(Inputs!C11)),ROUND(Inputs!C13*Inputs!C11,2),"Unknown")),2),"Unknown"))),ROUND((IF(Inputs!C9="Gross",ROUND((ROUNDUP('Read me'!$B$4/Inputs!C5,0))*Inputs!C7,2),IF(ISNUMBER(Inputs!C11),ROUND(((ROUNDUP('Read me'!$B$4/Inputs!C5,0))*Inputs!C7)*(1+Inputs!C11),2),"Unknown")))+(IF(AND(ISNUMBER(Inputs!C13),ISNUMBER(IF(AND(ISNUMBER(Inputs!C13),ISNUMBER(Inputs!C11)),ROUND(Inputs!C13*Inputs!C11,2),"Unknown"))),ROUND(Inputs!C13+(IF(AND(ISNUMBER(Inputs!C13),ISNUMBER(Inputs!C11)),ROUND(Inputs!C13*Inputs!C11,2),"Unknown")),2),"Unknown")),2),"Unknown"))+(IF(AND(ISNUMBER(IF('Read me'!$B$4=12,Inputs!C15,"Unknown")),ISNUMBER(IF(AND(ISNUMBER(IF('Read me'!$B$4=12,Inputs!C15,"Unknown")),ISNUMBER(Inputs!C11)),ROUND((IF('Read me'!$B$4=12,Inputs!C15,"Unknown"))*Inputs!C11,2),"Unknown"))),ROUND((IF('Read me'!$B$4=12,Inputs!C15,"Unknown"))+(IF(AND(ISNUMBER(IF('Read me'!$B$4=12,Inputs!C15,"Unknown")),ISNUMBER(Inputs!C11)),ROUND((IF('Read me'!$B$4=12,Inputs!C15,"Unknown"))*Inputs!C11,2),"Unknown")),2),"Unknown")),2),"Unknown")</f>
        <v>1080</v>
      </c>
      <c r="D20" s="12" t="str">
        <f aca="false">IF(AND(ISNUMBER(IF(AND(ISNUMBER(IF(Inputs!D9="Gross",ROUND((ROUNDUP('Read me'!$B$4/Inputs!D5,0))*Inputs!D7,2),IF(ISNUMBER(Inputs!D11),ROUND(((ROUNDUP('Read me'!$B$4/Inputs!D5,0))*Inputs!D7)*(1+Inputs!D11),2),"Unknown"))),ISNUMBER(IF(AND(ISNUMBER(Inputs!D13),ISNUMBER(IF(AND(ISNUMBER(Inputs!D13),ISNUMBER(Inputs!D11)),ROUND(Inputs!D13*Inputs!D11,2),"Unknown"))),ROUND(Inputs!D13+(IF(AND(ISNUMBER(Inputs!D13),ISNUMBER(Inputs!D11)),ROUND(Inputs!D13*Inputs!D11,2),"Unknown")),2),"Unknown"))),ROUND((IF(Inputs!D9="Gross",ROUND((ROUNDUP('Read me'!$B$4/Inputs!D5,0))*Inputs!D7,2),IF(ISNUMBER(Inputs!D11),ROUND(((ROUNDUP('Read me'!$B$4/Inputs!D5,0))*Inputs!D7)*(1+Inputs!D11),2),"Unknown")))+(IF(AND(ISNUMBER(Inputs!D13),ISNUMBER(IF(AND(ISNUMBER(Inputs!D13),ISNUMBER(Inputs!D11)),ROUND(Inputs!D13*Inputs!D11,2),"Unknown"))),ROUND(Inputs!D13+(IF(AND(ISNUMBER(Inputs!D13),ISNUMBER(Inputs!D11)),ROUND(Inputs!D13*Inputs!D11,2),"Unknown")),2),"Unknown")),2),"Unknown")),ISNUMBER(IF(AND(ISNUMBER(Inputs!D15),ISNUMBER(IF(AND(ISNUMBER(Inputs!D15),ISNUMBER(Inputs!D11)),ROUND((Inputs!D15)*Inputs!D11,2),"Unknown"))),ROUND((Inputs!D15)+(IF(AND(ISNUMBER(Inputs!D15),ISNUMBER(Inputs!D11)),ROUND((Inputs!D15)*Inputs!D11,2),"Unknown")),2),"Unknown"))),ROUND((IF(AND(ISNUMBER(IF(Inputs!D9="Gross",ROUND((ROUNDUP('Read me'!$B$4/Inputs!D5,0))*Inputs!D7,2),IF(ISNUMBER(Inputs!D11),ROUND(((ROUNDUP('Read me'!$B$4/Inputs!D5,0))*Inputs!D7)*(1+Inputs!D11),2),"Unknown"))),ISNUMBER(IF(AND(ISNUMBER(Inputs!D13),ISNUMBER(IF(AND(ISNUMBER(Inputs!D13),ISNUMBER(Inputs!D11)),ROUND(Inputs!D13*Inputs!D11,2),"Unknown"))),ROUND(Inputs!D13+(IF(AND(ISNUMBER(Inputs!D13),ISNUMBER(Inputs!D11)),ROUND(Inputs!D13*Inputs!D11,2),"Unknown")),2),"Unknown"))),ROUND((IF(Inputs!D9="Gross",ROUND((ROUNDUP('Read me'!$B$4/Inputs!D5,0))*Inputs!D7,2),IF(ISNUMBER(Inputs!D11),ROUND(((ROUNDUP('Read me'!$B$4/Inputs!D5,0))*Inputs!D7)*(1+Inputs!D11),2),"Unknown")))+(IF(AND(ISNUMBER(Inputs!D13),ISNUMBER(IF(AND(ISNUMBER(Inputs!D13),ISNUMBER(Inputs!D11)),ROUND(Inputs!D13*Inputs!D11,2),"Unknown"))),ROUND(Inputs!D13+(IF(AND(ISNUMBER(Inputs!D13),ISNUMBER(Inputs!D11)),ROUND(Inputs!D13*Inputs!D11,2),"Unknown")),2),"Unknown")),2),"Unknown"))+(IF(AND(ISNUMBER(Inputs!D15),ISNUMBER(IF(AND(ISNUMBER(Inputs!D15),ISNUMBER(Inputs!D11)),ROUND((Inputs!D15)*Inputs!D11,2),"Unknown"))),ROUND((Inputs!D15)+(IF(AND(ISNUMBER(Inputs!D15),ISNUMBER(Inputs!D11)),ROUND((Inputs!D15)*Inputs!D11,2),"Unknown")),2),"Unknown")),2),"Unknown")</f>
        <v>Unknown</v>
      </c>
    </row>
    <row r="21" customFormat="false" ht="45" hidden="false" customHeight="true" outlineLevel="0" collapsed="false">
      <c r="A21" s="4" t="s">
        <v>26</v>
      </c>
      <c r="B21" s="5" t="s">
        <v>56</v>
      </c>
      <c r="C21" s="5" t="s">
        <v>57</v>
      </c>
      <c r="D21" s="5" t="s">
        <v>58</v>
      </c>
    </row>
    <row r="22" customFormat="false" ht="3.75" hidden="false" customHeight="true" outlineLevel="0" collapsed="false">
      <c r="A22" s="4"/>
      <c r="B22" s="5"/>
      <c r="C22" s="5"/>
      <c r="D22" s="5"/>
    </row>
    <row r="23" customFormat="false" ht="15" hidden="false" customHeight="true" outlineLevel="0" collapsed="false">
      <c r="A23" s="4"/>
      <c r="B23" s="5"/>
      <c r="C23" s="5"/>
      <c r="D23" s="5"/>
    </row>
    <row r="24" customFormat="false" ht="36" hidden="false" customHeight="true" outlineLevel="0" collapsed="false">
      <c r="A24" s="4" t="s">
        <v>62</v>
      </c>
      <c r="B24" s="8" t="s">
        <v>63</v>
      </c>
      <c r="C24" s="8"/>
      <c r="D24" s="8"/>
    </row>
  </sheetData>
  <mergeCells count="3">
    <mergeCell ref="A1:D1"/>
    <mergeCell ref="A2:D2"/>
    <mergeCell ref="B24:D24"/>
  </mergeCells>
  <printOptions headings="false" gridLines="false" gridLinesSet="true" horizontalCentered="false" verticalCentered="false"/>
  <pageMargins left="0.25" right="0.25" top="0.35" bottom="0.352083333333333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&amp;CSYNTHETIC — NOT A REAL OFFER | &amp;A | 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31"/>
    <col collapsed="false" customWidth="true" hidden="false" outlineLevel="0" max="4" min="2" style="1" width="35"/>
  </cols>
  <sheetData>
    <row r="1" customFormat="false" ht="30" hidden="false" customHeight="true" outlineLevel="0" collapsed="false">
      <c r="A1" s="2" t="s">
        <v>64</v>
      </c>
      <c r="B1" s="2"/>
      <c r="C1" s="2"/>
      <c r="D1" s="2"/>
    </row>
    <row r="2" customFormat="false" ht="31.5" hidden="false" customHeight="true" outlineLevel="0" collapsed="false">
      <c r="A2" s="3" t="s">
        <v>65</v>
      </c>
      <c r="B2" s="3"/>
      <c r="C2" s="3"/>
      <c r="D2" s="3"/>
    </row>
    <row r="3" customFormat="false" ht="15" hidden="false" customHeight="true" outlineLevel="0" collapsed="false">
      <c r="A3" s="4"/>
      <c r="B3" s="5"/>
      <c r="C3" s="5"/>
      <c r="D3" s="5"/>
    </row>
    <row r="4" customFormat="false" ht="15" hidden="false" customHeight="true" outlineLevel="0" collapsed="false">
      <c r="A4" s="6" t="s">
        <v>21</v>
      </c>
      <c r="B4" s="6" t="s">
        <v>22</v>
      </c>
      <c r="C4" s="6" t="s">
        <v>23</v>
      </c>
      <c r="D4" s="6" t="s">
        <v>24</v>
      </c>
    </row>
    <row r="5" customFormat="false" ht="21" hidden="false" customHeight="true" outlineLevel="0" collapsed="false">
      <c r="A5" s="4" t="s">
        <v>66</v>
      </c>
      <c r="B5" s="12" t="n">
        <f aca="false">IF(Inputs!B9="Net",ROUND((ROUNDUP('Read me'!$B$4/Inputs!B5,0))*Inputs!B7,2),IF(ISNUMBER(Inputs!B11),ROUND(((ROUNDUP('Read me'!$B$4/Inputs!B5,0))*Inputs!B7)/(1+Inputs!B11),2),"Unknown"))</f>
        <v>1020</v>
      </c>
      <c r="C5" s="12" t="n">
        <f aca="false">IF(Inputs!C9="Net",ROUND((ROUNDUP('Read me'!$B$4/Inputs!C5,0))*Inputs!C7,2),IF(ISNUMBER(Inputs!C11),ROUND(((ROUNDUP('Read me'!$B$4/Inputs!C5,0))*Inputs!C7)/(1+Inputs!C11),2),"Unknown"))</f>
        <v>900</v>
      </c>
      <c r="D5" s="12" t="n">
        <f aca="false">IF(Inputs!D9="Net",ROUND((ROUNDUP('Read me'!$B$4/Inputs!D5,0))*Inputs!D7,2),IF(ISNUMBER(Inputs!D11),ROUND(((ROUNDUP('Read me'!$B$4/Inputs!D5,0))*Inputs!D7)/(1+Inputs!D11),2),"Unknown"))</f>
        <v>936</v>
      </c>
    </row>
    <row r="6" customFormat="false" ht="31.5" hidden="false" customHeight="true" outlineLevel="0" collapsed="false">
      <c r="A6" s="4" t="s">
        <v>26</v>
      </c>
      <c r="B6" s="5" t="s">
        <v>67</v>
      </c>
      <c r="C6" s="5" t="s">
        <v>68</v>
      </c>
      <c r="D6" s="5" t="s">
        <v>69</v>
      </c>
    </row>
    <row r="7" customFormat="false" ht="21" hidden="false" customHeight="true" outlineLevel="0" collapsed="false">
      <c r="A7" s="4" t="s">
        <v>70</v>
      </c>
      <c r="B7" s="12" t="n">
        <f aca="false">IF(AND(ISNUMBER(IF(Inputs!B9="Net",ROUND((ROUNDUP('Read me'!$B$4/Inputs!B5,0))*Inputs!B7,2),IF(ISNUMBER(Inputs!B11),ROUND(((ROUNDUP('Read me'!$B$4/Inputs!B5,0))*Inputs!B7)/(1+Inputs!B11),2),"Unknown"))),ISNUMBER(IF(Inputs!B9="Gross",ROUND((ROUNDUP('Read me'!$B$4/Inputs!B5,0))*Inputs!B7,2),IF(ISNUMBER(Inputs!B11),ROUND(((ROUNDUP('Read me'!$B$4/Inputs!B5,0))*Inputs!B7)*(1+Inputs!B11),2),"Unknown")))),ROUND((IF(Inputs!B9="Gross",ROUND((ROUNDUP('Read me'!$B$4/Inputs!B5,0))*Inputs!B7,2),IF(ISNUMBER(Inputs!B11),ROUND(((ROUNDUP('Read me'!$B$4/Inputs!B5,0))*Inputs!B7)*(1+Inputs!B11),2),"Unknown")))-(IF(Inputs!B9="Net",ROUND((ROUNDUP('Read me'!$B$4/Inputs!B5,0))*Inputs!B7,2),IF(ISNUMBER(Inputs!B11),ROUND(((ROUNDUP('Read me'!$B$4/Inputs!B5,0))*Inputs!B7)/(1+Inputs!B11),2),"Unknown"))),2),"Unknown")</f>
        <v>204</v>
      </c>
      <c r="C7" s="12" t="n">
        <f aca="false">IF(AND(ISNUMBER(IF(Inputs!C9="Net",ROUND((ROUNDUP('Read me'!$B$4/Inputs!C5,0))*Inputs!C7,2),IF(ISNUMBER(Inputs!C11),ROUND(((ROUNDUP('Read me'!$B$4/Inputs!C5,0))*Inputs!C7)/(1+Inputs!C11),2),"Unknown"))),ISNUMBER(IF(Inputs!C9="Gross",ROUND((ROUNDUP('Read me'!$B$4/Inputs!C5,0))*Inputs!C7,2),IF(ISNUMBER(Inputs!C11),ROUND(((ROUNDUP('Read me'!$B$4/Inputs!C5,0))*Inputs!C7)*(1+Inputs!C11),2),"Unknown")))),ROUND((IF(Inputs!C9="Gross",ROUND((ROUNDUP('Read me'!$B$4/Inputs!C5,0))*Inputs!C7,2),IF(ISNUMBER(Inputs!C11),ROUND(((ROUNDUP('Read me'!$B$4/Inputs!C5,0))*Inputs!C7)*(1+Inputs!C11),2),"Unknown")))-(IF(Inputs!C9="Net",ROUND((ROUNDUP('Read me'!$B$4/Inputs!C5,0))*Inputs!C7,2),IF(ISNUMBER(Inputs!C11),ROUND(((ROUNDUP('Read me'!$B$4/Inputs!C5,0))*Inputs!C7)/(1+Inputs!C11),2),"Unknown"))),2),"Unknown")</f>
        <v>180</v>
      </c>
      <c r="D7" s="12" t="str">
        <f aca="false">IF(AND(ISNUMBER(IF(Inputs!D9="Net",ROUND((ROUNDUP('Read me'!$B$4/Inputs!D5,0))*Inputs!D7,2),IF(ISNUMBER(Inputs!D11),ROUND(((ROUNDUP('Read me'!$B$4/Inputs!D5,0))*Inputs!D7)/(1+Inputs!D11),2),"Unknown"))),ISNUMBER(IF(Inputs!D9="Gross",ROUND((ROUNDUP('Read me'!$B$4/Inputs!D5,0))*Inputs!D7,2),IF(ISNUMBER(Inputs!D11),ROUND(((ROUNDUP('Read me'!$B$4/Inputs!D5,0))*Inputs!D7)*(1+Inputs!D11),2),"Unknown")))),ROUND((IF(Inputs!D9="Gross",ROUND((ROUNDUP('Read me'!$B$4/Inputs!D5,0))*Inputs!D7,2),IF(ISNUMBER(Inputs!D11),ROUND(((ROUNDUP('Read me'!$B$4/Inputs!D5,0))*Inputs!D7)*(1+Inputs!D11),2),"Unknown")))-(IF(Inputs!D9="Net",ROUND((ROUNDUP('Read me'!$B$4/Inputs!D5,0))*Inputs!D7,2),IF(ISNUMBER(Inputs!D11),ROUND(((ROUNDUP('Read me'!$B$4/Inputs!D5,0))*Inputs!D7)/(1+Inputs!D11),2),"Unknown"))),2),"Unknown")</f>
        <v>Unknown</v>
      </c>
    </row>
    <row r="8" customFormat="false" ht="31.5" hidden="false" customHeight="true" outlineLevel="0" collapsed="false">
      <c r="A8" s="4" t="s">
        <v>26</v>
      </c>
      <c r="B8" s="5" t="s">
        <v>67</v>
      </c>
      <c r="C8" s="5" t="s">
        <v>68</v>
      </c>
      <c r="D8" s="5" t="s">
        <v>69</v>
      </c>
    </row>
    <row r="9" customFormat="false" ht="21" hidden="false" customHeight="true" outlineLevel="0" collapsed="false">
      <c r="A9" s="4" t="s">
        <v>71</v>
      </c>
      <c r="B9" s="12" t="n">
        <f aca="false">IF(Inputs!B9="Gross",ROUND((ROUNDUP('Read me'!$B$4/Inputs!B5,0))*Inputs!B7,2),IF(ISNUMBER(Inputs!B11),ROUND(((ROUNDUP('Read me'!$B$4/Inputs!B5,0))*Inputs!B7)*(1+Inputs!B11),2),"Unknown"))</f>
        <v>1224</v>
      </c>
      <c r="C9" s="12" t="n">
        <f aca="false">IF(Inputs!C9="Gross",ROUND((ROUNDUP('Read me'!$B$4/Inputs!C5,0))*Inputs!C7,2),IF(ISNUMBER(Inputs!C11),ROUND(((ROUNDUP('Read me'!$B$4/Inputs!C5,0))*Inputs!C7)*(1+Inputs!C11),2),"Unknown"))</f>
        <v>1080</v>
      </c>
      <c r="D9" s="12" t="str">
        <f aca="false">IF(Inputs!D9="Gross",ROUND((ROUNDUP('Read me'!$B$4/Inputs!D5,0))*Inputs!D7,2),IF(ISNUMBER(Inputs!D11),ROUND(((ROUNDUP('Read me'!$B$4/Inputs!D5,0))*Inputs!D7)*(1+Inputs!D11),2),"Unknown"))</f>
        <v>Unknown</v>
      </c>
    </row>
    <row r="10" customFormat="false" ht="31.5" hidden="false" customHeight="true" outlineLevel="0" collapsed="false">
      <c r="A10" s="4" t="s">
        <v>26</v>
      </c>
      <c r="B10" s="5" t="s">
        <v>67</v>
      </c>
      <c r="C10" s="5" t="s">
        <v>68</v>
      </c>
      <c r="D10" s="5" t="s">
        <v>69</v>
      </c>
    </row>
    <row r="11" customFormat="false" ht="21" hidden="false" customHeight="true" outlineLevel="0" collapsed="false">
      <c r="A11" s="4" t="s">
        <v>72</v>
      </c>
      <c r="B11" s="12" t="n">
        <f aca="false">Inputs!B13</f>
        <v>90</v>
      </c>
      <c r="C11" s="12" t="n">
        <f aca="false">Inputs!C13</f>
        <v>0</v>
      </c>
      <c r="D11" s="12" t="str">
        <f aca="false">Inputs!D13</f>
        <v>Unknown</v>
      </c>
    </row>
    <row r="12" customFormat="false" ht="21" hidden="false" customHeight="true" outlineLevel="0" collapsed="false">
      <c r="A12" s="4" t="s">
        <v>26</v>
      </c>
      <c r="B12" s="5" t="s">
        <v>40</v>
      </c>
      <c r="C12" s="5" t="s">
        <v>41</v>
      </c>
      <c r="D12" s="5" t="s">
        <v>42</v>
      </c>
    </row>
    <row r="13" customFormat="false" ht="21" hidden="false" customHeight="true" outlineLevel="0" collapsed="false">
      <c r="A13" s="4" t="s">
        <v>73</v>
      </c>
      <c r="B13" s="12" t="n">
        <f aca="false">IF(AND(ISNUMBER(Inputs!B13),ISNUMBER(Inputs!B11)),ROUND(Inputs!B13*Inputs!B11,2),"Unknown")</f>
        <v>18</v>
      </c>
      <c r="C13" s="12" t="n">
        <f aca="false">IF(AND(ISNUMBER(Inputs!C13),ISNUMBER(Inputs!C11)),ROUND(Inputs!C13*Inputs!C11,2),"Unknown")</f>
        <v>0</v>
      </c>
      <c r="D13" s="12" t="str">
        <f aca="false">IF(AND(ISNUMBER(Inputs!D13),ISNUMBER(Inputs!D11)),ROUND(Inputs!D13*Inputs!D11,2),"Unknown")</f>
        <v>Unknown</v>
      </c>
    </row>
    <row r="14" customFormat="false" ht="31.5" hidden="false" customHeight="true" outlineLevel="0" collapsed="false">
      <c r="A14" s="4" t="s">
        <v>26</v>
      </c>
      <c r="B14" s="5" t="s">
        <v>74</v>
      </c>
      <c r="C14" s="5" t="s">
        <v>75</v>
      </c>
      <c r="D14" s="5" t="s">
        <v>76</v>
      </c>
    </row>
    <row r="15" customFormat="false" ht="21" hidden="false" customHeight="true" outlineLevel="0" collapsed="false">
      <c r="A15" s="4" t="s">
        <v>77</v>
      </c>
      <c r="B15" s="12" t="n">
        <f aca="false">IF(AND(ISNUMBER(Inputs!B13),ISNUMBER(IF(AND(ISNUMBER(Inputs!B13),ISNUMBER(Inputs!B11)),ROUND(Inputs!B13*Inputs!B11,2),"Unknown"))),ROUND(Inputs!B13+(IF(AND(ISNUMBER(Inputs!B13),ISNUMBER(Inputs!B11)),ROUND(Inputs!B13*Inputs!B11,2),"Unknown")),2),"Unknown")</f>
        <v>108</v>
      </c>
      <c r="C15" s="12" t="n">
        <f aca="false">IF(AND(ISNUMBER(Inputs!C13),ISNUMBER(IF(AND(ISNUMBER(Inputs!C13),ISNUMBER(Inputs!C11)),ROUND(Inputs!C13*Inputs!C11,2),"Unknown"))),ROUND(Inputs!C13+(IF(AND(ISNUMBER(Inputs!C13),ISNUMBER(Inputs!C11)),ROUND(Inputs!C13*Inputs!C11,2),"Unknown")),2),"Unknown")</f>
        <v>0</v>
      </c>
      <c r="D15" s="12" t="str">
        <f aca="false">IF(AND(ISNUMBER(Inputs!D13),ISNUMBER(IF(AND(ISNUMBER(Inputs!D13),ISNUMBER(Inputs!D11)),ROUND(Inputs!D13*Inputs!D11,2),"Unknown"))),ROUND(Inputs!D13+(IF(AND(ISNUMBER(Inputs!D13),ISNUMBER(Inputs!D11)),ROUND(Inputs!D13*Inputs!D11,2),"Unknown")),2),"Unknown")</f>
        <v>Unknown</v>
      </c>
    </row>
    <row r="16" customFormat="false" ht="31.5" hidden="false" customHeight="true" outlineLevel="0" collapsed="false">
      <c r="A16" s="4" t="s">
        <v>26</v>
      </c>
      <c r="B16" s="5" t="s">
        <v>74</v>
      </c>
      <c r="C16" s="5" t="s">
        <v>75</v>
      </c>
      <c r="D16" s="5" t="s">
        <v>76</v>
      </c>
    </row>
    <row r="17" customFormat="false" ht="21" hidden="false" customHeight="true" outlineLevel="0" collapsed="false">
      <c r="A17" s="4" t="s">
        <v>78</v>
      </c>
      <c r="B17" s="12" t="str">
        <f aca="false">Inputs!B15</f>
        <v>Unknown</v>
      </c>
      <c r="C17" s="12" t="n">
        <f aca="false">IF('Read me'!$B$4=12,Inputs!C15,"Unknown")</f>
        <v>0</v>
      </c>
      <c r="D17" s="12" t="str">
        <f aca="false">Inputs!D15</f>
        <v>Unknown</v>
      </c>
    </row>
    <row r="18" customFormat="false" ht="21" hidden="false" customHeight="true" outlineLevel="0" collapsed="false">
      <c r="A18" s="4" t="s">
        <v>26</v>
      </c>
      <c r="B18" s="5" t="s">
        <v>36</v>
      </c>
      <c r="C18" s="5" t="s">
        <v>37</v>
      </c>
      <c r="D18" s="5" t="s">
        <v>38</v>
      </c>
    </row>
    <row r="19" customFormat="false" ht="21" hidden="false" customHeight="true" outlineLevel="0" collapsed="false">
      <c r="A19" s="4" t="s">
        <v>79</v>
      </c>
      <c r="B19" s="12" t="str">
        <f aca="false">IF(AND(ISNUMBER(Inputs!B15),ISNUMBER(Inputs!B11)),ROUND((Inputs!B15)*Inputs!B11,2),"Unknown")</f>
        <v>Unknown</v>
      </c>
      <c r="C19" s="12" t="n">
        <f aca="false">IF(AND(ISNUMBER(IF('Read me'!$B$4=12,Inputs!C15,"Unknown")),ISNUMBER(Inputs!C11)),ROUND((IF('Read me'!$B$4=12,Inputs!C15,"Unknown"))*Inputs!C11,2),"Unknown")</f>
        <v>0</v>
      </c>
      <c r="D19" s="12" t="str">
        <f aca="false">IF(AND(ISNUMBER(Inputs!D15),ISNUMBER(Inputs!D11)),ROUND((Inputs!D15)*Inputs!D11,2),"Unknown")</f>
        <v>Unknown</v>
      </c>
    </row>
    <row r="20" customFormat="false" ht="21" hidden="false" customHeight="true" outlineLevel="0" collapsed="false">
      <c r="A20" s="4" t="s">
        <v>26</v>
      </c>
      <c r="B20" s="5" t="s">
        <v>36</v>
      </c>
      <c r="C20" s="5" t="s">
        <v>37</v>
      </c>
      <c r="D20" s="5" t="s">
        <v>38</v>
      </c>
    </row>
    <row r="21" customFormat="false" ht="21" hidden="false" customHeight="true" outlineLevel="0" collapsed="false">
      <c r="A21" s="4" t="s">
        <v>80</v>
      </c>
      <c r="B21" s="12" t="str">
        <f aca="false">IF(AND(ISNUMBER(Inputs!B15),ISNUMBER(IF(AND(ISNUMBER(Inputs!B15),ISNUMBER(Inputs!B11)),ROUND((Inputs!B15)*Inputs!B11,2),"Unknown"))),ROUND((Inputs!B15)+(IF(AND(ISNUMBER(Inputs!B15),ISNUMBER(Inputs!B11)),ROUND((Inputs!B15)*Inputs!B11,2),"Unknown")),2),"Unknown")</f>
        <v>Unknown</v>
      </c>
      <c r="C21" s="12" t="n">
        <f aca="false">IF(AND(ISNUMBER(IF('Read me'!$B$4=12,Inputs!C15,"Unknown")),ISNUMBER(IF(AND(ISNUMBER(IF('Read me'!$B$4=12,Inputs!C15,"Unknown")),ISNUMBER(Inputs!C11)),ROUND((IF('Read me'!$B$4=12,Inputs!C15,"Unknown"))*Inputs!C11,2),"Unknown"))),ROUND((IF('Read me'!$B$4=12,Inputs!C15,"Unknown"))+(IF(AND(ISNUMBER(IF('Read me'!$B$4=12,Inputs!C15,"Unknown")),ISNUMBER(Inputs!C11)),ROUND((IF('Read me'!$B$4=12,Inputs!C15,"Unknown"))*Inputs!C11,2),"Unknown")),2),"Unknown")</f>
        <v>0</v>
      </c>
      <c r="D21" s="12" t="str">
        <f aca="false">IF(AND(ISNUMBER(Inputs!D15),ISNUMBER(IF(AND(ISNUMBER(Inputs!D15),ISNUMBER(Inputs!D11)),ROUND((Inputs!D15)*Inputs!D11,2),"Unknown"))),ROUND((Inputs!D15)+(IF(AND(ISNUMBER(Inputs!D15),ISNUMBER(Inputs!D11)),ROUND((Inputs!D15)*Inputs!D11,2),"Unknown")),2),"Unknown")</f>
        <v>Unknown</v>
      </c>
    </row>
    <row r="22" customFormat="false" ht="21" hidden="false" customHeight="true" outlineLevel="0" collapsed="false">
      <c r="A22" s="4" t="s">
        <v>26</v>
      </c>
      <c r="B22" s="5" t="s">
        <v>36</v>
      </c>
      <c r="C22" s="5" t="s">
        <v>37</v>
      </c>
      <c r="D22" s="5" t="s">
        <v>38</v>
      </c>
    </row>
    <row r="23" customFormat="false" ht="15" hidden="false" customHeight="true" outlineLevel="0" collapsed="false">
      <c r="A23" s="4"/>
      <c r="B23" s="5"/>
      <c r="C23" s="5"/>
      <c r="D23" s="5"/>
    </row>
    <row r="24" customFormat="false" ht="31.5" hidden="false" customHeight="true" outlineLevel="0" collapsed="false">
      <c r="A24" s="4" t="s">
        <v>81</v>
      </c>
      <c r="B24" s="8" t="s">
        <v>82</v>
      </c>
      <c r="C24" s="8"/>
      <c r="D24" s="8"/>
    </row>
  </sheetData>
  <mergeCells count="3">
    <mergeCell ref="A1:D1"/>
    <mergeCell ref="A2:D2"/>
    <mergeCell ref="B24:D24"/>
  </mergeCells>
  <printOptions headings="false" gridLines="false" gridLinesSet="true" horizontalCentered="false" verticalCentered="false"/>
  <pageMargins left="0.25" right="0.25" top="0.35" bottom="0.352083333333333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&amp;CSYNTHETIC — NOT A REAL OFFER | &amp;A | 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31"/>
    <col collapsed="false" customWidth="true" hidden="false" outlineLevel="0" max="4" min="2" style="1" width="35"/>
  </cols>
  <sheetData>
    <row r="1" customFormat="false" ht="30" hidden="false" customHeight="true" outlineLevel="0" collapsed="false">
      <c r="A1" s="2" t="s">
        <v>83</v>
      </c>
      <c r="B1" s="2"/>
      <c r="C1" s="2"/>
      <c r="D1" s="2"/>
    </row>
    <row r="2" customFormat="false" ht="31.5" hidden="false" customHeight="true" outlineLevel="0" collapsed="false">
      <c r="A2" s="3" t="s">
        <v>84</v>
      </c>
      <c r="B2" s="3"/>
      <c r="C2" s="3"/>
      <c r="D2" s="3"/>
    </row>
    <row r="3" customFormat="false" ht="15" hidden="false" customHeight="true" outlineLevel="0" collapsed="false">
      <c r="A3" s="4"/>
      <c r="B3" s="5"/>
      <c r="C3" s="5"/>
      <c r="D3" s="5"/>
    </row>
    <row r="4" customFormat="false" ht="15" hidden="false" customHeight="true" outlineLevel="0" collapsed="false">
      <c r="A4" s="6" t="s">
        <v>21</v>
      </c>
      <c r="B4" s="6" t="s">
        <v>22</v>
      </c>
      <c r="C4" s="6" t="s">
        <v>23</v>
      </c>
      <c r="D4" s="6" t="s">
        <v>24</v>
      </c>
    </row>
    <row r="5" customFormat="false" ht="36" hidden="false" customHeight="true" outlineLevel="0" collapsed="false">
      <c r="A5" s="4" t="s">
        <v>85</v>
      </c>
      <c r="B5" s="5" t="s">
        <v>86</v>
      </c>
      <c r="C5" s="5" t="s">
        <v>87</v>
      </c>
      <c r="D5" s="5" t="s">
        <v>88</v>
      </c>
    </row>
    <row r="6" customFormat="false" ht="22.5" hidden="false" customHeight="true" outlineLevel="0" collapsed="false">
      <c r="A6" s="4" t="s">
        <v>26</v>
      </c>
      <c r="B6" s="5" t="s">
        <v>40</v>
      </c>
      <c r="C6" s="5" t="s">
        <v>41</v>
      </c>
      <c r="D6" s="5" t="s">
        <v>42</v>
      </c>
    </row>
    <row r="7" customFormat="false" ht="36" hidden="false" customHeight="true" outlineLevel="0" collapsed="false">
      <c r="A7" s="4" t="s">
        <v>89</v>
      </c>
      <c r="B7" s="5" t="s">
        <v>90</v>
      </c>
      <c r="C7" s="5" t="s">
        <v>91</v>
      </c>
      <c r="D7" s="5" t="s">
        <v>92</v>
      </c>
    </row>
    <row r="8" customFormat="false" ht="22.5" hidden="false" customHeight="true" outlineLevel="0" collapsed="false">
      <c r="A8" s="4" t="s">
        <v>26</v>
      </c>
      <c r="B8" s="5" t="s">
        <v>36</v>
      </c>
      <c r="C8" s="5" t="s">
        <v>37</v>
      </c>
      <c r="D8" s="5" t="s">
        <v>38</v>
      </c>
    </row>
    <row r="9" customFormat="false" ht="36" hidden="false" customHeight="true" outlineLevel="0" collapsed="false">
      <c r="A9" s="4" t="s">
        <v>93</v>
      </c>
      <c r="B9" s="5" t="s">
        <v>94</v>
      </c>
      <c r="C9" s="5" t="s">
        <v>95</v>
      </c>
      <c r="D9" s="5" t="s">
        <v>96</v>
      </c>
    </row>
    <row r="10" customFormat="false" ht="22.5" hidden="false" customHeight="true" outlineLevel="0" collapsed="false">
      <c r="A10" s="4" t="s">
        <v>26</v>
      </c>
      <c r="B10" s="5" t="s">
        <v>36</v>
      </c>
      <c r="C10" s="5" t="s">
        <v>37</v>
      </c>
      <c r="D10" s="5" t="s">
        <v>38</v>
      </c>
    </row>
    <row r="11" customFormat="false" ht="36" hidden="false" customHeight="true" outlineLevel="0" collapsed="false">
      <c r="A11" s="4" t="s">
        <v>97</v>
      </c>
      <c r="B11" s="5" t="s">
        <v>98</v>
      </c>
      <c r="C11" s="5" t="s">
        <v>99</v>
      </c>
      <c r="D11" s="5" t="s">
        <v>100</v>
      </c>
    </row>
    <row r="12" customFormat="false" ht="22.5" hidden="false" customHeight="true" outlineLevel="0" collapsed="false">
      <c r="A12" s="4" t="s">
        <v>26</v>
      </c>
      <c r="B12" s="5" t="s">
        <v>36</v>
      </c>
      <c r="C12" s="5" t="s">
        <v>37</v>
      </c>
      <c r="D12" s="5" t="s">
        <v>38</v>
      </c>
    </row>
    <row r="13" customFormat="false" ht="15" hidden="false" customHeight="true" outlineLevel="0" collapsed="false">
      <c r="A13" s="4"/>
      <c r="B13" s="5"/>
      <c r="C13" s="5"/>
      <c r="D13" s="5"/>
    </row>
    <row r="14" customFormat="false" ht="39.75" hidden="false" customHeight="true" outlineLevel="0" collapsed="false">
      <c r="A14" s="4" t="s">
        <v>101</v>
      </c>
      <c r="B14" s="8" t="s">
        <v>102</v>
      </c>
      <c r="C14" s="8"/>
      <c r="D14" s="8"/>
    </row>
    <row r="15" customFormat="false" ht="39.75" hidden="false" customHeight="true" outlineLevel="0" collapsed="false">
      <c r="A15" s="4" t="s">
        <v>103</v>
      </c>
      <c r="B15" s="8" t="s">
        <v>104</v>
      </c>
      <c r="C15" s="8"/>
      <c r="D15" s="8"/>
    </row>
    <row r="16" customFormat="false" ht="39.75" hidden="false" customHeight="true" outlineLevel="0" collapsed="false">
      <c r="A16" s="4" t="s">
        <v>105</v>
      </c>
      <c r="B16" s="8" t="s">
        <v>106</v>
      </c>
      <c r="C16" s="8"/>
      <c r="D16" s="8"/>
    </row>
    <row r="17" customFormat="false" ht="39.75" hidden="false" customHeight="true" outlineLevel="0" collapsed="false">
      <c r="A17" s="4" t="s">
        <v>107</v>
      </c>
      <c r="B17" s="8" t="s">
        <v>108</v>
      </c>
      <c r="C17" s="8"/>
      <c r="D17" s="8"/>
    </row>
    <row r="18" customFormat="false" ht="39.75" hidden="false" customHeight="true" outlineLevel="0" collapsed="false">
      <c r="A18" s="4" t="s">
        <v>109</v>
      </c>
      <c r="B18" s="8" t="s">
        <v>110</v>
      </c>
      <c r="C18" s="8"/>
      <c r="D18" s="8"/>
    </row>
  </sheetData>
  <mergeCells count="7">
    <mergeCell ref="A1:D1"/>
    <mergeCell ref="A2:D2"/>
    <mergeCell ref="B14:D14"/>
    <mergeCell ref="B15:D15"/>
    <mergeCell ref="B16:D16"/>
    <mergeCell ref="B17:D17"/>
    <mergeCell ref="B18:D18"/>
  </mergeCells>
  <printOptions headings="false" gridLines="false" gridLinesSet="true" horizontalCentered="false" verticalCentered="false"/>
  <pageMargins left="0.25" right="0.25" top="0.35" bottom="0.352083333333333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&amp;CSYNTHETIC — NOT A REAL OFFER | &amp;A |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33"/>
    <col collapsed="false" customWidth="true" hidden="false" outlineLevel="0" max="2" min="2" style="1" width="7"/>
    <col collapsed="false" customWidth="true" hidden="false" outlineLevel="0" max="3" min="3" style="1" width="22"/>
    <col collapsed="false" customWidth="true" hidden="false" outlineLevel="0" max="4" min="4" style="1" width="81"/>
  </cols>
  <sheetData>
    <row r="1" customFormat="false" ht="30" hidden="false" customHeight="true" outlineLevel="0" collapsed="false">
      <c r="A1" s="2" t="s">
        <v>111</v>
      </c>
      <c r="B1" s="2"/>
      <c r="C1" s="2"/>
      <c r="D1" s="2"/>
    </row>
    <row r="2" customFormat="false" ht="31.5" hidden="false" customHeight="true" outlineLevel="0" collapsed="false">
      <c r="A2" s="3" t="s">
        <v>112</v>
      </c>
      <c r="B2" s="3"/>
      <c r="C2" s="3"/>
      <c r="D2" s="3"/>
    </row>
    <row r="3" customFormat="false" ht="15" hidden="false" customHeight="true" outlineLevel="0" collapsed="false">
      <c r="A3" s="4"/>
      <c r="B3" s="5"/>
      <c r="C3" s="5"/>
      <c r="D3" s="5"/>
    </row>
    <row r="4" customFormat="false" ht="42" hidden="false" customHeight="true" outlineLevel="0" collapsed="false">
      <c r="A4" s="6" t="s">
        <v>113</v>
      </c>
      <c r="B4" s="6" t="s">
        <v>114</v>
      </c>
      <c r="C4" s="6" t="s">
        <v>115</v>
      </c>
      <c r="D4" s="6" t="s">
        <v>116</v>
      </c>
    </row>
    <row r="5" customFormat="false" ht="21.75" hidden="false" customHeight="true" outlineLevel="0" collapsed="false">
      <c r="A5" s="4" t="s">
        <v>117</v>
      </c>
      <c r="B5" s="5" t="n">
        <v>1</v>
      </c>
      <c r="C5" s="5" t="s">
        <v>118</v>
      </c>
      <c r="D5" s="5" t="s">
        <v>119</v>
      </c>
    </row>
    <row r="6" customFormat="false" ht="21.75" hidden="false" customHeight="true" outlineLevel="0" collapsed="false">
      <c r="A6" s="4" t="s">
        <v>117</v>
      </c>
      <c r="B6" s="5" t="n">
        <v>1</v>
      </c>
      <c r="C6" s="5" t="s">
        <v>118</v>
      </c>
      <c r="D6" s="5" t="s">
        <v>120</v>
      </c>
    </row>
    <row r="7" customFormat="false" ht="21.75" hidden="false" customHeight="true" outlineLevel="0" collapsed="false">
      <c r="A7" s="4" t="s">
        <v>117</v>
      </c>
      <c r="B7" s="5" t="n">
        <v>1</v>
      </c>
      <c r="C7" s="5" t="s">
        <v>118</v>
      </c>
      <c r="D7" s="5" t="s">
        <v>121</v>
      </c>
    </row>
    <row r="8" customFormat="false" ht="21.75" hidden="false" customHeight="true" outlineLevel="0" collapsed="false">
      <c r="A8" s="4" t="s">
        <v>117</v>
      </c>
      <c r="B8" s="5" t="n">
        <v>1</v>
      </c>
      <c r="C8" s="5" t="s">
        <v>118</v>
      </c>
      <c r="D8" s="5" t="s">
        <v>122</v>
      </c>
    </row>
    <row r="9" customFormat="false" ht="21.75" hidden="false" customHeight="true" outlineLevel="0" collapsed="false">
      <c r="A9" s="4" t="s">
        <v>117</v>
      </c>
      <c r="B9" s="5" t="n">
        <v>1</v>
      </c>
      <c r="C9" s="5" t="s">
        <v>123</v>
      </c>
      <c r="D9" s="5" t="s">
        <v>124</v>
      </c>
    </row>
    <row r="10" customFormat="false" ht="21.75" hidden="false" customHeight="true" outlineLevel="0" collapsed="false">
      <c r="A10" s="4" t="s">
        <v>117</v>
      </c>
      <c r="B10" s="5" t="n">
        <v>1</v>
      </c>
      <c r="C10" s="5" t="s">
        <v>125</v>
      </c>
      <c r="D10" s="5" t="s">
        <v>126</v>
      </c>
    </row>
    <row r="11" customFormat="false" ht="21.75" hidden="false" customHeight="true" outlineLevel="0" collapsed="false">
      <c r="A11" s="4" t="s">
        <v>117</v>
      </c>
      <c r="B11" s="5" t="n">
        <v>1</v>
      </c>
      <c r="C11" s="5" t="s">
        <v>118</v>
      </c>
      <c r="D11" s="5" t="s">
        <v>127</v>
      </c>
    </row>
    <row r="12" customFormat="false" ht="21.75" hidden="false" customHeight="true" outlineLevel="0" collapsed="false">
      <c r="A12" s="4" t="s">
        <v>117</v>
      </c>
      <c r="B12" s="5" t="n">
        <v>2</v>
      </c>
      <c r="C12" s="5" t="s">
        <v>118</v>
      </c>
      <c r="D12" s="5" t="s">
        <v>119</v>
      </c>
    </row>
    <row r="13" customFormat="false" ht="21.75" hidden="false" customHeight="true" outlineLevel="0" collapsed="false">
      <c r="A13" s="4" t="s">
        <v>117</v>
      </c>
      <c r="B13" s="5" t="n">
        <v>2</v>
      </c>
      <c r="C13" s="5" t="s">
        <v>118</v>
      </c>
      <c r="D13" s="5" t="s">
        <v>120</v>
      </c>
    </row>
    <row r="14" customFormat="false" ht="21.75" hidden="false" customHeight="true" outlineLevel="0" collapsed="false">
      <c r="A14" s="4" t="s">
        <v>117</v>
      </c>
      <c r="B14" s="5" t="n">
        <v>2</v>
      </c>
      <c r="C14" s="5" t="s">
        <v>118</v>
      </c>
      <c r="D14" s="5" t="s">
        <v>121</v>
      </c>
    </row>
    <row r="15" customFormat="false" ht="21.75" hidden="false" customHeight="true" outlineLevel="0" collapsed="false">
      <c r="A15" s="4" t="s">
        <v>117</v>
      </c>
      <c r="B15" s="5" t="n">
        <v>2</v>
      </c>
      <c r="C15" s="5" t="s">
        <v>118</v>
      </c>
      <c r="D15" s="5" t="s">
        <v>128</v>
      </c>
    </row>
    <row r="16" customFormat="false" ht="21.75" hidden="false" customHeight="true" outlineLevel="0" collapsed="false">
      <c r="A16" s="4" t="s">
        <v>117</v>
      </c>
      <c r="B16" s="5" t="n">
        <v>2</v>
      </c>
      <c r="C16" s="5" t="s">
        <v>128</v>
      </c>
      <c r="D16" s="5" t="s">
        <v>129</v>
      </c>
    </row>
    <row r="17" customFormat="false" ht="21.75" hidden="false" customHeight="true" outlineLevel="0" collapsed="false">
      <c r="A17" s="4" t="s">
        <v>117</v>
      </c>
      <c r="B17" s="5" t="n">
        <v>2</v>
      </c>
      <c r="C17" s="5" t="s">
        <v>128</v>
      </c>
      <c r="D17" s="5" t="s">
        <v>130</v>
      </c>
    </row>
    <row r="18" customFormat="false" ht="21.75" hidden="false" customHeight="true" outlineLevel="0" collapsed="false">
      <c r="A18" s="4" t="s">
        <v>117</v>
      </c>
      <c r="B18" s="5" t="n">
        <v>2</v>
      </c>
      <c r="C18" s="5" t="s">
        <v>128</v>
      </c>
      <c r="D18" s="5" t="s">
        <v>131</v>
      </c>
    </row>
    <row r="19" customFormat="false" ht="21.75" hidden="false" customHeight="true" outlineLevel="0" collapsed="false">
      <c r="A19" s="4" t="s">
        <v>117</v>
      </c>
      <c r="B19" s="5" t="n">
        <v>2</v>
      </c>
      <c r="C19" s="5" t="s">
        <v>118</v>
      </c>
      <c r="D19" s="5" t="s">
        <v>132</v>
      </c>
    </row>
    <row r="20" customFormat="false" ht="21.75" hidden="false" customHeight="true" outlineLevel="0" collapsed="false">
      <c r="A20" s="4" t="s">
        <v>133</v>
      </c>
      <c r="B20" s="5" t="n">
        <v>1</v>
      </c>
      <c r="C20" s="5" t="s">
        <v>118</v>
      </c>
      <c r="D20" s="5" t="s">
        <v>134</v>
      </c>
    </row>
    <row r="21" customFormat="false" ht="21.75" hidden="false" customHeight="true" outlineLevel="0" collapsed="false">
      <c r="A21" s="4" t="s">
        <v>133</v>
      </c>
      <c r="B21" s="5" t="n">
        <v>1</v>
      </c>
      <c r="C21" s="5" t="s">
        <v>118</v>
      </c>
      <c r="D21" s="5" t="s">
        <v>120</v>
      </c>
    </row>
    <row r="22" customFormat="false" ht="21.75" hidden="false" customHeight="true" outlineLevel="0" collapsed="false">
      <c r="A22" s="4" t="s">
        <v>133</v>
      </c>
      <c r="B22" s="5" t="n">
        <v>1</v>
      </c>
      <c r="C22" s="5" t="s">
        <v>118</v>
      </c>
      <c r="D22" s="5" t="s">
        <v>135</v>
      </c>
    </row>
    <row r="23" customFormat="false" ht="21.75" hidden="false" customHeight="true" outlineLevel="0" collapsed="false">
      <c r="A23" s="4" t="s">
        <v>133</v>
      </c>
      <c r="B23" s="5" t="n">
        <v>1</v>
      </c>
      <c r="C23" s="5" t="s">
        <v>118</v>
      </c>
      <c r="D23" s="5" t="s">
        <v>122</v>
      </c>
    </row>
    <row r="24" customFormat="false" ht="21.75" hidden="false" customHeight="true" outlineLevel="0" collapsed="false">
      <c r="A24" s="4" t="s">
        <v>133</v>
      </c>
      <c r="B24" s="5" t="n">
        <v>1</v>
      </c>
      <c r="C24" s="5" t="s">
        <v>136</v>
      </c>
      <c r="D24" s="5" t="s">
        <v>137</v>
      </c>
    </row>
    <row r="25" customFormat="false" ht="21.75" hidden="false" customHeight="true" outlineLevel="0" collapsed="false">
      <c r="A25" s="4" t="s">
        <v>133</v>
      </c>
      <c r="B25" s="5" t="n">
        <v>1</v>
      </c>
      <c r="C25" s="5" t="s">
        <v>138</v>
      </c>
      <c r="D25" s="5" t="s">
        <v>139</v>
      </c>
    </row>
    <row r="26" customFormat="false" ht="21.75" hidden="false" customHeight="true" outlineLevel="0" collapsed="false">
      <c r="A26" s="4" t="s">
        <v>133</v>
      </c>
      <c r="B26" s="5" t="n">
        <v>1</v>
      </c>
      <c r="C26" s="5" t="s">
        <v>118</v>
      </c>
      <c r="D26" s="5" t="s">
        <v>140</v>
      </c>
    </row>
    <row r="27" customFormat="false" ht="21.75" hidden="false" customHeight="true" outlineLevel="0" collapsed="false">
      <c r="A27" s="4" t="s">
        <v>133</v>
      </c>
      <c r="B27" s="5" t="n">
        <v>2</v>
      </c>
      <c r="C27" s="5" t="s">
        <v>118</v>
      </c>
      <c r="D27" s="5" t="s">
        <v>134</v>
      </c>
    </row>
    <row r="28" customFormat="false" ht="21.75" hidden="false" customHeight="true" outlineLevel="0" collapsed="false">
      <c r="A28" s="4" t="s">
        <v>133</v>
      </c>
      <c r="B28" s="5" t="n">
        <v>2</v>
      </c>
      <c r="C28" s="5" t="s">
        <v>118</v>
      </c>
      <c r="D28" s="5" t="s">
        <v>120</v>
      </c>
    </row>
    <row r="29" customFormat="false" ht="21.75" hidden="false" customHeight="true" outlineLevel="0" collapsed="false">
      <c r="A29" s="4" t="s">
        <v>133</v>
      </c>
      <c r="B29" s="5" t="n">
        <v>2</v>
      </c>
      <c r="C29" s="5" t="s">
        <v>118</v>
      </c>
      <c r="D29" s="5" t="s">
        <v>135</v>
      </c>
    </row>
    <row r="30" customFormat="false" ht="21.75" hidden="false" customHeight="true" outlineLevel="0" collapsed="false">
      <c r="A30" s="4" t="s">
        <v>133</v>
      </c>
      <c r="B30" s="5" t="n">
        <v>2</v>
      </c>
      <c r="C30" s="5" t="s">
        <v>118</v>
      </c>
      <c r="D30" s="5" t="s">
        <v>128</v>
      </c>
    </row>
    <row r="31" customFormat="false" ht="21.75" hidden="false" customHeight="true" outlineLevel="0" collapsed="false">
      <c r="A31" s="4" t="s">
        <v>133</v>
      </c>
      <c r="B31" s="5" t="n">
        <v>2</v>
      </c>
      <c r="C31" s="5" t="s">
        <v>128</v>
      </c>
      <c r="D31" s="5" t="s">
        <v>141</v>
      </c>
    </row>
    <row r="32" customFormat="false" ht="21.75" hidden="false" customHeight="true" outlineLevel="0" collapsed="false">
      <c r="A32" s="4" t="s">
        <v>133</v>
      </c>
      <c r="B32" s="5" t="n">
        <v>2</v>
      </c>
      <c r="C32" s="5" t="s">
        <v>128</v>
      </c>
      <c r="D32" s="5" t="s">
        <v>142</v>
      </c>
    </row>
    <row r="33" customFormat="false" ht="21.75" hidden="false" customHeight="true" outlineLevel="0" collapsed="false">
      <c r="A33" s="4" t="s">
        <v>133</v>
      </c>
      <c r="B33" s="5" t="n">
        <v>2</v>
      </c>
      <c r="C33" s="5" t="s">
        <v>128</v>
      </c>
      <c r="D33" s="5" t="s">
        <v>143</v>
      </c>
    </row>
    <row r="34" customFormat="false" ht="21.75" hidden="false" customHeight="true" outlineLevel="0" collapsed="false">
      <c r="A34" s="4" t="s">
        <v>133</v>
      </c>
      <c r="B34" s="5" t="n">
        <v>2</v>
      </c>
      <c r="C34" s="5" t="s">
        <v>118</v>
      </c>
      <c r="D34" s="5" t="s">
        <v>144</v>
      </c>
    </row>
    <row r="35" customFormat="false" ht="21.75" hidden="false" customHeight="true" outlineLevel="0" collapsed="false">
      <c r="A35" s="4" t="s">
        <v>145</v>
      </c>
      <c r="B35" s="5" t="n">
        <v>1</v>
      </c>
      <c r="C35" s="5" t="s">
        <v>118</v>
      </c>
      <c r="D35" s="5" t="s">
        <v>146</v>
      </c>
    </row>
    <row r="36" customFormat="false" ht="21.75" hidden="false" customHeight="true" outlineLevel="0" collapsed="false">
      <c r="A36" s="4" t="s">
        <v>145</v>
      </c>
      <c r="B36" s="5" t="n">
        <v>1</v>
      </c>
      <c r="C36" s="5" t="s">
        <v>118</v>
      </c>
      <c r="D36" s="5" t="s">
        <v>120</v>
      </c>
    </row>
    <row r="37" customFormat="false" ht="21.75" hidden="false" customHeight="true" outlineLevel="0" collapsed="false">
      <c r="A37" s="4" t="s">
        <v>145</v>
      </c>
      <c r="B37" s="5" t="n">
        <v>1</v>
      </c>
      <c r="C37" s="5" t="s">
        <v>118</v>
      </c>
      <c r="D37" s="5" t="s">
        <v>147</v>
      </c>
    </row>
    <row r="38" customFormat="false" ht="21.75" hidden="false" customHeight="true" outlineLevel="0" collapsed="false">
      <c r="A38" s="4" t="s">
        <v>145</v>
      </c>
      <c r="B38" s="5" t="n">
        <v>1</v>
      </c>
      <c r="C38" s="5" t="s">
        <v>118</v>
      </c>
      <c r="D38" s="5" t="s">
        <v>122</v>
      </c>
    </row>
    <row r="39" customFormat="false" ht="21.75" hidden="false" customHeight="true" outlineLevel="0" collapsed="false">
      <c r="A39" s="4" t="s">
        <v>145</v>
      </c>
      <c r="B39" s="5" t="n">
        <v>1</v>
      </c>
      <c r="C39" s="5" t="s">
        <v>148</v>
      </c>
      <c r="D39" s="5" t="s">
        <v>149</v>
      </c>
    </row>
    <row r="40" customFormat="false" ht="21.75" hidden="false" customHeight="true" outlineLevel="0" collapsed="false">
      <c r="A40" s="4" t="s">
        <v>145</v>
      </c>
      <c r="B40" s="5" t="n">
        <v>1</v>
      </c>
      <c r="C40" s="5" t="s">
        <v>150</v>
      </c>
      <c r="D40" s="5" t="s">
        <v>151</v>
      </c>
    </row>
    <row r="41" customFormat="false" ht="21.75" hidden="false" customHeight="true" outlineLevel="0" collapsed="false">
      <c r="A41" s="4" t="s">
        <v>145</v>
      </c>
      <c r="B41" s="5" t="n">
        <v>1</v>
      </c>
      <c r="C41" s="5" t="s">
        <v>118</v>
      </c>
      <c r="D41" s="5" t="s">
        <v>152</v>
      </c>
    </row>
    <row r="42" customFormat="false" ht="21.75" hidden="false" customHeight="true" outlineLevel="0" collapsed="false">
      <c r="A42" s="4" t="s">
        <v>145</v>
      </c>
      <c r="B42" s="5" t="n">
        <v>2</v>
      </c>
      <c r="C42" s="5" t="s">
        <v>118</v>
      </c>
      <c r="D42" s="5" t="s">
        <v>146</v>
      </c>
    </row>
    <row r="43" customFormat="false" ht="21.75" hidden="false" customHeight="true" outlineLevel="0" collapsed="false">
      <c r="A43" s="4" t="s">
        <v>145</v>
      </c>
      <c r="B43" s="5" t="n">
        <v>2</v>
      </c>
      <c r="C43" s="5" t="s">
        <v>118</v>
      </c>
      <c r="D43" s="5" t="s">
        <v>120</v>
      </c>
    </row>
    <row r="44" customFormat="false" ht="21.75" hidden="false" customHeight="true" outlineLevel="0" collapsed="false">
      <c r="A44" s="4" t="s">
        <v>145</v>
      </c>
      <c r="B44" s="5" t="n">
        <v>2</v>
      </c>
      <c r="C44" s="5" t="s">
        <v>118</v>
      </c>
      <c r="D44" s="5" t="s">
        <v>147</v>
      </c>
    </row>
    <row r="45" customFormat="false" ht="21.75" hidden="false" customHeight="true" outlineLevel="0" collapsed="false">
      <c r="A45" s="4" t="s">
        <v>145</v>
      </c>
      <c r="B45" s="5" t="n">
        <v>2</v>
      </c>
      <c r="C45" s="5" t="s">
        <v>118</v>
      </c>
      <c r="D45" s="5" t="s">
        <v>128</v>
      </c>
    </row>
    <row r="46" customFormat="false" ht="21.75" hidden="false" customHeight="true" outlineLevel="0" collapsed="false">
      <c r="A46" s="4" t="s">
        <v>145</v>
      </c>
      <c r="B46" s="5" t="n">
        <v>2</v>
      </c>
      <c r="C46" s="5" t="s">
        <v>128</v>
      </c>
      <c r="D46" s="5" t="s">
        <v>153</v>
      </c>
    </row>
    <row r="47" customFormat="false" ht="21.75" hidden="false" customHeight="true" outlineLevel="0" collapsed="false">
      <c r="A47" s="4" t="s">
        <v>145</v>
      </c>
      <c r="B47" s="5" t="n">
        <v>2</v>
      </c>
      <c r="C47" s="5" t="s">
        <v>128</v>
      </c>
      <c r="D47" s="5" t="s">
        <v>92</v>
      </c>
    </row>
    <row r="48" customFormat="false" ht="21.75" hidden="false" customHeight="true" outlineLevel="0" collapsed="false">
      <c r="A48" s="4" t="s">
        <v>145</v>
      </c>
      <c r="B48" s="5" t="n">
        <v>2</v>
      </c>
      <c r="C48" s="5" t="s">
        <v>128</v>
      </c>
      <c r="D48" s="5" t="s">
        <v>154</v>
      </c>
    </row>
    <row r="49" customFormat="false" ht="21.75" hidden="false" customHeight="true" outlineLevel="0" collapsed="false">
      <c r="A49" s="4" t="s">
        <v>145</v>
      </c>
      <c r="B49" s="5" t="n">
        <v>2</v>
      </c>
      <c r="C49" s="5" t="s">
        <v>118</v>
      </c>
      <c r="D49" s="5" t="s">
        <v>155</v>
      </c>
    </row>
  </sheetData>
  <autoFilter ref="A4:D49"/>
  <mergeCells count="2">
    <mergeCell ref="A1:D1"/>
    <mergeCell ref="A2:D2"/>
  </mergeCells>
  <printOptions headings="false" gridLines="false" gridLinesSet="true" horizontalCentered="false" verticalCentered="false"/>
  <pageMargins left="0.25" right="0.25" top="0.35" bottom="0.352083333333333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&amp;CSYNTHETIC — NOT A REAL OFFER | &amp;A |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2026-11-06T01:46:24Z</dcterms:created>
  <dc:creator>openpyxl</dc:creator>
  <dc:description/>
  <dc:language>en-US</dc:language>
  <cp:lastModifiedBy/>
  <dcterms:modified xsi:type="dcterms:W3CDTF">2026-11-06T01:48:08Z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